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codeName="ThisWorkbook" defaultThemeVersion="166925"/>
  <mc:AlternateContent xmlns:mc="http://schemas.openxmlformats.org/markup-compatibility/2006">
    <mc:Choice Requires="x15">
      <x15ac:absPath xmlns:x15ac="http://schemas.microsoft.com/office/spreadsheetml/2010/11/ac" url="/Users/michaelbarron/Dropbox/TTEITI IA Working Folder/Validation template/"/>
    </mc:Choice>
  </mc:AlternateContent>
  <xr:revisionPtr revIDLastSave="0" documentId="13_ncr:1_{3E5E46E0-E527-9842-878F-FAF483521359}" xr6:coauthVersionLast="47" xr6:coauthVersionMax="47" xr10:uidLastSave="{00000000-0000-0000-0000-000000000000}"/>
  <bookViews>
    <workbookView xWindow="0" yWindow="500" windowWidth="27000" windowHeight="16240" tabRatio="921" activeTab="1" xr2:uid="{74BF3EC9-BCBB-A447-9F1D-108DC027EA20}"/>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 Government" sheetId="27" r:id="rId14"/>
    <sheet name="#4.1 - Company"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Companies[Full company name]</definedName>
    <definedName name="Countries_list">[1]!Table1_Country_codes_and_currencies[Country or Area name]</definedName>
    <definedName name="Currency_code_list">[2]!Table1_Country_codes_and_currencies[Currency code (ISO-4217)]</definedName>
    <definedName name="dddd">Government_revenues_table[Revenue stream name]</definedName>
    <definedName name="GFS_list">[1]!Table6_GFS_codes_classification[Combined]</definedName>
    <definedName name="gogosx">Government_agencies[Full name of agency]</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Government_agencies[Full name of agency]</definedName>
    <definedName name="over">Government_revenues_table[Revenue value]</definedName>
    <definedName name="_xlnm.Print_Area" localSheetId="5">'#2.4'!$A$1:$J$14</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Companies15[Full project name]</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Government_revenues_table[Revenue stream name]</definedName>
    <definedName name="Sector_list">[1]!Table7_sectors[Sector(s)]</definedName>
    <definedName name="Simple_options_list">[1]!Table2_Simple_options[List]</definedName>
    <definedName name="Total_reconciled" localSheetId="0">[1]!Table10[Revenue value]</definedName>
    <definedName name="Total_reconciled">Table10[Revenue value]</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Government_revenues_table[Revenue value]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4" i="28" l="1"/>
  <c r="B35" i="28"/>
  <c r="B36" i="28"/>
  <c r="B37" i="28"/>
  <c r="B38" i="28"/>
  <c r="B39" i="28"/>
  <c r="B33"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233" i="28"/>
  <c r="B234" i="28"/>
  <c r="B235" i="28"/>
  <c r="B236" i="28"/>
  <c r="B237" i="28"/>
  <c r="B238" i="28"/>
  <c r="B239" i="28"/>
  <c r="B240" i="28"/>
  <c r="B241" i="28"/>
  <c r="B242" i="28"/>
  <c r="B243" i="28"/>
  <c r="B244" i="28"/>
  <c r="B245" i="28"/>
  <c r="B246" i="28"/>
  <c r="B247" i="28"/>
  <c r="B248" i="28"/>
  <c r="B249" i="28"/>
  <c r="B250" i="28"/>
  <c r="B251" i="28"/>
  <c r="B252" i="28"/>
  <c r="B253" i="28"/>
  <c r="B254" i="28"/>
  <c r="B255" i="28"/>
  <c r="B256" i="28"/>
  <c r="B257" i="28"/>
  <c r="B258" i="28"/>
  <c r="B259" i="28"/>
  <c r="B260" i="28"/>
  <c r="B261" i="28"/>
  <c r="B262" i="28"/>
  <c r="B263" i="28"/>
  <c r="B264" i="28"/>
  <c r="B265" i="28"/>
  <c r="B266" i="28"/>
  <c r="B267" i="28"/>
  <c r="B268" i="28"/>
  <c r="B269" i="28"/>
  <c r="B270" i="28"/>
  <c r="B271" i="28"/>
  <c r="B272" i="28"/>
  <c r="B273" i="28"/>
  <c r="B274" i="28"/>
  <c r="B275" i="28"/>
  <c r="B276" i="28"/>
  <c r="B277" i="28"/>
  <c r="B278" i="28"/>
  <c r="B31" i="28"/>
  <c r="B279" i="28"/>
  <c r="B30" i="28"/>
  <c r="B280" i="28"/>
  <c r="B281" i="28"/>
  <c r="B282" i="28"/>
  <c r="B283" i="28"/>
  <c r="B284" i="28"/>
  <c r="B285" i="28"/>
  <c r="B286" i="28"/>
  <c r="B287" i="28"/>
  <c r="B288" i="28"/>
  <c r="B289" i="28"/>
  <c r="B290" i="28"/>
  <c r="B291" i="28"/>
  <c r="B292" i="28"/>
  <c r="B293" i="28"/>
  <c r="B294" i="28"/>
  <c r="B295" i="28"/>
  <c r="B296" i="28"/>
  <c r="B297" i="28"/>
  <c r="B298" i="28"/>
  <c r="I62" i="27"/>
  <c r="B48" i="27"/>
  <c r="C48" i="27"/>
  <c r="D48" i="27"/>
  <c r="E48" i="27"/>
  <c r="B49" i="27"/>
  <c r="C49" i="27"/>
  <c r="D49" i="27"/>
  <c r="E49" i="27"/>
  <c r="B50" i="27"/>
  <c r="C50" i="27"/>
  <c r="D50" i="27"/>
  <c r="E50" i="27"/>
  <c r="B51" i="27"/>
  <c r="C51" i="27"/>
  <c r="D51" i="27"/>
  <c r="E51" i="27"/>
  <c r="B52" i="27"/>
  <c r="C52" i="27"/>
  <c r="D52" i="27"/>
  <c r="E52" i="27"/>
  <c r="B53" i="27"/>
  <c r="C53" i="27"/>
  <c r="D53" i="27"/>
  <c r="E53" i="27"/>
  <c r="B54" i="27"/>
  <c r="C54" i="27"/>
  <c r="D54" i="27"/>
  <c r="E54" i="27"/>
  <c r="B55" i="27"/>
  <c r="C55" i="27"/>
  <c r="D55" i="27"/>
  <c r="E55" i="27"/>
  <c r="B56" i="27"/>
  <c r="C56" i="27"/>
  <c r="D56" i="27"/>
  <c r="E56" i="27"/>
  <c r="B57" i="27"/>
  <c r="C57" i="27"/>
  <c r="D57" i="27"/>
  <c r="E57" i="27"/>
  <c r="K62" i="26" l="1"/>
  <c r="K64" i="26"/>
  <c r="K69" i="26"/>
  <c r="K63" i="26"/>
  <c r="K75" i="26"/>
  <c r="K27" i="26"/>
  <c r="K49" i="26"/>
  <c r="K72" i="26"/>
  <c r="K50" i="26"/>
  <c r="K48" i="26"/>
  <c r="K51" i="26"/>
  <c r="K54" i="26"/>
  <c r="K37" i="26"/>
  <c r="K38" i="26"/>
  <c r="K39" i="26"/>
  <c r="K40" i="26"/>
  <c r="K41" i="26"/>
  <c r="K42" i="26"/>
  <c r="K70" i="26"/>
  <c r="K71" i="26"/>
  <c r="K73" i="26"/>
  <c r="K74" i="26"/>
  <c r="K43" i="26"/>
  <c r="K67" i="26"/>
  <c r="K44" i="26"/>
  <c r="K45" i="26"/>
  <c r="K47" i="26"/>
  <c r="K46" i="26"/>
  <c r="K52" i="26"/>
  <c r="K53" i="26"/>
  <c r="K55" i="26"/>
  <c r="K56" i="26"/>
  <c r="K57" i="26"/>
  <c r="K58" i="26"/>
  <c r="K59" i="26"/>
  <c r="K60" i="26"/>
  <c r="K61" i="26"/>
  <c r="K36" i="26"/>
  <c r="K33" i="26"/>
  <c r="K34" i="26"/>
  <c r="K32" i="26"/>
  <c r="K35" i="26"/>
  <c r="K31" i="26"/>
  <c r="K30" i="26"/>
  <c r="K29" i="26"/>
  <c r="B13" i="8" l="1"/>
  <c r="G33" i="30"/>
  <c r="J75" i="27"/>
  <c r="G18" i="26"/>
  <c r="E31" i="30" l="1"/>
  <c r="E17" i="30"/>
  <c r="E16" i="30"/>
  <c r="E15" i="30"/>
  <c r="B15" i="28"/>
  <c r="B16" i="28"/>
  <c r="B17" i="28"/>
  <c r="B18" i="28"/>
  <c r="B19" i="28"/>
  <c r="B20" i="28"/>
  <c r="B21" i="28"/>
  <c r="B22" i="28"/>
  <c r="B23" i="28"/>
  <c r="B24" i="28"/>
  <c r="B25" i="28"/>
  <c r="B26" i="28"/>
  <c r="B27" i="28"/>
  <c r="B28" i="28"/>
  <c r="B29" i="28"/>
  <c r="B32" i="28"/>
  <c r="B299" i="28"/>
  <c r="J301" i="28"/>
  <c r="H303" i="28"/>
  <c r="J303" i="28"/>
  <c r="J62" i="27"/>
  <c r="J60" i="27"/>
  <c r="E58" i="27"/>
  <c r="D58" i="27"/>
  <c r="C58" i="27"/>
  <c r="B5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H15" i="23"/>
  <c r="H9" i="23"/>
  <c r="F19" i="22"/>
  <c r="F9" i="22"/>
  <c r="H9" i="20"/>
  <c r="F12" i="18"/>
  <c r="F11" i="18"/>
  <c r="F10" i="18"/>
  <c r="F9" i="18"/>
  <c r="F8" i="18"/>
  <c r="F7" i="18"/>
  <c r="F9" i="17"/>
  <c r="H9" i="17" s="1"/>
  <c r="F8" i="17"/>
  <c r="H8" i="17" s="1"/>
  <c r="F7" i="17"/>
  <c r="F11" i="16"/>
  <c r="F10" i="16"/>
  <c r="F9" i="16"/>
  <c r="F8" i="16"/>
  <c r="F7" i="16"/>
  <c r="F9" i="15"/>
  <c r="H9" i="15" s="1"/>
  <c r="F23" i="11"/>
  <c r="H23" i="11" s="1"/>
  <c r="F22" i="11"/>
  <c r="H22" i="11" s="1"/>
  <c r="F9" i="11"/>
  <c r="H9" i="11" s="1"/>
  <c r="B21" i="11"/>
  <c r="B19" i="11"/>
  <c r="B17" i="11"/>
  <c r="B27" i="9"/>
  <c r="B25" i="9"/>
  <c r="B23" i="9"/>
  <c r="B21" i="9"/>
  <c r="B19" i="9"/>
  <c r="B17" i="9"/>
  <c r="B15" i="9"/>
  <c r="B13" i="9"/>
  <c r="B27" i="8"/>
  <c r="B25" i="8"/>
  <c r="B23" i="8"/>
  <c r="B21" i="8"/>
  <c r="B19" i="8"/>
  <c r="B17" i="8"/>
  <c r="B1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tc={AE703E1E-8CBB-4BFF-A0DF-60AF31B7B380}</author>
  </authors>
  <commentList>
    <comment ref="G33" authorId="0" shapeId="0" xr:uid="{AE703E1E-8CBB-4BFF-A0DF-60AF31B7B380}">
      <text>
        <t>[Threaded comment]
Your version of Excel allows you to read this threaded comment; however, any edits to it will get removed if the file is opened in a newer version of Excel. Learn more: https://go.microsoft.com/fwlink/?linkid=870924
Comment:
    @Alex Gordy does this need to be reflected in RU form?</t>
      </text>
    </comment>
  </commentList>
</comments>
</file>

<file path=xl/sharedStrings.xml><?xml version="1.0" encoding="utf-8"?>
<sst xmlns="http://schemas.openxmlformats.org/spreadsheetml/2006/main" count="4048" uniqueCount="867">
  <si>
    <t>Completed on:</t>
  </si>
  <si>
    <t>YYYY-MM-DD</t>
  </si>
  <si>
    <t xml:space="preserve">Multi-stakeholder group approved on: </t>
  </si>
  <si>
    <t>Transparency template for EITI disclosures</t>
  </si>
  <si>
    <t>Version 1.1 as of 1 January 2021</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</si>
  <si>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</si>
  <si>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</si>
  <si>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</si>
  <si>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</si>
  <si>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</si>
  <si>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</si>
  <si>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</si>
  <si>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</si>
  <si>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</si>
  <si>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</si>
  <si>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</si>
  <si>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</si>
  <si>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</si>
  <si>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</si>
  <si>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</si>
  <si>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</si>
  <si>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</si>
  <si>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</si>
  <si>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</si>
  <si>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</si>
  <si>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t>If a requirement is not applicable</t>
    </r>
    <r>
      <rPr>
        <i/>
        <sz val="11"/>
        <color theme="1"/>
        <rFont val="Franklin Gothic Book"/>
        <family val="2"/>
      </rPr>
      <t xml:space="preserve">, the MSG must include the reference to the document (MSG minutes) where the non-applicablilty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</si>
  <si>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</si>
  <si>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</si>
  <si>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</si>
  <si>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</si>
  <si>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</si>
  <si>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</si>
  <si>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</si>
  <si>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</si>
  <si>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</si>
  <si>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</si>
  <si>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</si>
  <si>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</si>
  <si>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</si>
  <si>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</si>
  <si>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</si>
  <si>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</si>
  <si>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</si>
  <si>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</si>
  <si>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</si>
  <si>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</si>
  <si>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</si>
  <si>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ISO Alpha-3 Code</t>
  </si>
  <si>
    <t>National currency name</t>
  </si>
  <si>
    <t>National currency ISO-4217</t>
  </si>
  <si>
    <t>Fiscal year covered by this data file</t>
  </si>
  <si>
    <t>Start Date</t>
  </si>
  <si>
    <t>End Date</t>
  </si>
  <si>
    <t>Data source</t>
  </si>
  <si>
    <t>Has an EITI Report been prepared by an Independent Administrator?</t>
  </si>
  <si>
    <t>Yes/No</t>
  </si>
  <si>
    <t>What is the name of the company?</t>
  </si>
  <si>
    <t>Date that the EITI Report was made public</t>
  </si>
  <si>
    <t>URL, EITI Report</t>
  </si>
  <si>
    <t>Does the government systematically disclose EITI data at a single location?</t>
  </si>
  <si>
    <t>Publication date of the EITI data</t>
  </si>
  <si>
    <t>Website link (URL) to EITI data</t>
  </si>
  <si>
    <t>Are there other files of relevance?</t>
  </si>
  <si>
    <t>Yes</t>
  </si>
  <si>
    <t>Date that other file was made public</t>
  </si>
  <si>
    <t>URL</t>
  </si>
  <si>
    <r>
      <t>EITI Requirement 7.2</t>
    </r>
    <r>
      <rPr>
        <b/>
        <sz val="11"/>
        <rFont val="Franklin Gothic Book"/>
        <family val="2"/>
      </rPr>
      <t>: Data accessibility and open data</t>
    </r>
  </si>
  <si>
    <t>Does the government have an open data policy?</t>
  </si>
  <si>
    <t>Data coverage / scope</t>
  </si>
  <si>
    <t>Open data portal / files</t>
  </si>
  <si>
    <t>&lt;URL&gt;</t>
  </si>
  <si>
    <t>Sector coverage</t>
  </si>
  <si>
    <t>Oil</t>
  </si>
  <si>
    <t>Gas</t>
  </si>
  <si>
    <t>Mining (incl. Quarrying)</t>
  </si>
  <si>
    <t>Other, non-upstream sectors</t>
  </si>
  <si>
    <t>If yes, please specify name (insert new rows if multiple)</t>
  </si>
  <si>
    <t>Number of reporting government entities (incl SOEs if recipient)</t>
  </si>
  <si>
    <t>&lt; number &gt;</t>
  </si>
  <si>
    <t>Number of reporting companies (incl SOEs if payer)</t>
  </si>
  <si>
    <r>
      <rPr>
        <i/>
        <sz val="11"/>
        <rFont val="Franklin Gothic Book"/>
        <family val="2"/>
      </rPr>
      <t>Reporting currency (</t>
    </r>
    <r>
      <rPr>
        <i/>
        <sz val="11"/>
        <color theme="10"/>
        <rFont val="Franklin Gothic Book"/>
        <family val="2"/>
      </rPr>
      <t>ISO-4217 currency codes</t>
    </r>
    <r>
      <rPr>
        <i/>
        <sz val="11"/>
        <rFont val="Franklin Gothic Book"/>
        <family val="2"/>
      </rPr>
      <t>)</t>
    </r>
  </si>
  <si>
    <t xml:space="preserve">Exchange rate used: 1 USD = </t>
  </si>
  <si>
    <t>Exchange rate source (URL,…)</t>
  </si>
  <si>
    <r>
      <t>EITI Requirement 4.7</t>
    </r>
    <r>
      <rPr>
        <b/>
        <sz val="11"/>
        <rFont val="Franklin Gothic Book"/>
        <family val="2"/>
      </rPr>
      <t>: Disaggregation</t>
    </r>
  </si>
  <si>
    <t>… by revenue stream</t>
  </si>
  <si>
    <t>… by government agency</t>
  </si>
  <si>
    <t>… by company</t>
  </si>
  <si>
    <t>… by project</t>
  </si>
  <si>
    <t>Contact details: data submission</t>
  </si>
  <si>
    <t>Name and contact information of the person submitting this file</t>
  </si>
  <si>
    <t>Name</t>
  </si>
  <si>
    <t>&lt; text &gt;</t>
  </si>
  <si>
    <t>Organisation</t>
  </si>
  <si>
    <t>Email address</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</si>
  <si>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</si>
  <si>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</si>
  <si>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</si>
  <si>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</si>
  <si>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</si>
  <si>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</si>
  <si>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</si>
  <si>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</si>
  <si>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</si>
  <si>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</si>
  <si>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</si>
  <si>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</si>
  <si>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</si>
  <si>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</si>
  <si>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</si>
  <si>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Overview of government agencies' roles?</t>
  </si>
  <si>
    <t>Mineral and petroleum rights' regime?</t>
  </si>
  <si>
    <t>Fiscal regime?</t>
  </si>
  <si>
    <t>Level of fiscal devolution?</t>
  </si>
  <si>
    <t>Ongoing and planned reforms?</t>
  </si>
  <si>
    <t>Oil and gas sector</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</si>
  <si>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</si>
  <si>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</si>
  <si>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tehse procedures are followed in practice. This can allow stakeholders to identify and address possible weaknesses in the license allocation process.</t>
  </si>
  <si>
    <t>Applicability of the Requirement</t>
  </si>
  <si>
    <t>Is Requirement 2.2 applicable in the period under review?</t>
  </si>
  <si>
    <t>No. of license awards for the covered year</t>
  </si>
  <si>
    <t>the award process(es)?</t>
  </si>
  <si>
    <t>and the technical and financial criteria used?</t>
  </si>
  <si>
    <t>the existence of any non-trivial deviations from statutory procedures in license awards in the period under review?</t>
  </si>
  <si>
    <t>No. of license transfers for the covered year</t>
  </si>
  <si>
    <t>the number and identity of licenses transferred in the period under review?</t>
  </si>
  <si>
    <t>the transfer process(es)?</t>
  </si>
  <si>
    <t>the existence of any non-trivial deviations from statutory procedures in license transfers in the period under review?</t>
  </si>
  <si>
    <t>bidding rounds/process(es)?</t>
  </si>
  <si>
    <t>MSG comments on efficiency:</t>
  </si>
  <si>
    <t>Requirement 2.3: License registers</t>
  </si>
  <si>
    <t>Objective of Requirement 2.3</t>
  </si>
  <si>
    <t>Progress towards the objective of the requirement, to ensure the public accessibility of comprehensive information on property rights related to extractive deposits and projects.</t>
  </si>
  <si>
    <t>License register for the mining sector</t>
  </si>
  <si>
    <t xml:space="preserve">License-holder name: </t>
  </si>
  <si>
    <t xml:space="preserve">License coordinates: </t>
  </si>
  <si>
    <t xml:space="preserve">License dates of application, award and expiry: </t>
  </si>
  <si>
    <t>Commodity(ies) covered by licenses:</t>
  </si>
  <si>
    <t>Coverage of all active licenses?</t>
  </si>
  <si>
    <t>Coverage of all licenses held by material companies?</t>
  </si>
  <si>
    <t>License register for petroleum sector</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</si>
  <si>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</si>
  <si>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</si>
  <si>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</si>
  <si>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Government policy on contract disclosure</t>
  </si>
  <si>
    <t>For contracts executed after 1 January 2021: Are contracts texts  including annexes and amendments  fully disclosed?</t>
  </si>
  <si>
    <t>For licenses executed after 1 January 2021 Are license texts including annexes and amendments  fully disclosed?</t>
  </si>
  <si>
    <t>Contract register for mining sector</t>
  </si>
  <si>
    <t>Contract register for petroleum sector</t>
  </si>
  <si>
    <t>Contract register for other sector(s) - add rows if several</t>
  </si>
  <si>
    <t xml:space="preserve">Is there a publicly accessible list of all active exploitation and exploration contracts? </t>
  </si>
  <si>
    <t xml:space="preserve">Are there contracts/licenses executed before 1 January 2021, that are publicly disclosed? </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</si>
  <si>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</si>
  <si>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</si>
  <si>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</si>
  <si>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Government policy on beneficial ownership</t>
  </si>
  <si>
    <t>Definition of the term beneficial owner</t>
  </si>
  <si>
    <t>Laws, regulations or policies on beneficial ownership</t>
  </si>
  <si>
    <t>Is beneficial ownership data requested?</t>
  </si>
  <si>
    <t>Is beneficial ownership data disclosed?</t>
  </si>
  <si>
    <t>Is beneficial ownership data disclosed by applicants and bidders?</t>
  </si>
  <si>
    <t>MSG assessment of disclosures</t>
  </si>
  <si>
    <t>Quality assurances for data reliability</t>
  </si>
  <si>
    <t>Names of stock exchanges for publicly-listed companies</t>
  </si>
  <si>
    <t>Is information on legal owners disclosed?</t>
  </si>
  <si>
    <t>Company register (legal ownership registry)</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</si>
  <si>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</si>
  <si>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</si>
  <si>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</si>
  <si>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</si>
  <si>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Is Requirement 2.6 applicable in the period under review?</t>
  </si>
  <si>
    <t>Applicability</t>
  </si>
  <si>
    <t>Does the government report how it participates in the extractive sector?</t>
  </si>
  <si>
    <t>Statutory financial relations</t>
  </si>
  <si>
    <t>Where are the statutory rules regarding SOEs' financial relations with government described?</t>
  </si>
  <si>
    <t>Where are the statutory rules regarding SOEs' entitlements to transfers from government described?</t>
  </si>
  <si>
    <t>Where are the statutory rules regarding SOEs' distribution of profits described?</t>
  </si>
  <si>
    <t>Where are the statutory rules regarding SOEs' ability to retain earnings described?</t>
  </si>
  <si>
    <t>Where are the statutory rules regarding SOEs' reinvestments described?</t>
  </si>
  <si>
    <t>Where are the statutory rules regarding SOEs' third-party financing described?</t>
  </si>
  <si>
    <t>Financial relations in practice</t>
  </si>
  <si>
    <t>References to state-owned enterprises portals or company website(s), for example as stated in the Report (Add rows if several SOEs)</t>
  </si>
  <si>
    <t>References to state-owned enterprises or company Audited Financial Statement (Add rows if several SOEs)</t>
  </si>
  <si>
    <t>State ownership</t>
  </si>
  <si>
    <t>Where is information on state and SOE equity in extractive companies publicly disclosed?</t>
  </si>
  <si>
    <t>Where is information on the terms attached to state and SOE equity in extractive companies publicly disclosed?</t>
  </si>
  <si>
    <t>Where is information on state and SOE participating interests in extractive projects publicly disclosed?</t>
  </si>
  <si>
    <t>Where is information on the terms attached to state and SOE participating interests in extractive projects publicly disclosed?</t>
  </si>
  <si>
    <t>Loans and guarantees</t>
  </si>
  <si>
    <t>Where are loans and loan guarantees from the state to extractive companies and projects disclosed?</t>
  </si>
  <si>
    <t>Where are loans and loan guarantees from SOEs to extractive companies and projects disclosed?</t>
  </si>
  <si>
    <t>Corporate governance</t>
  </si>
  <si>
    <t>Where is corporate governance information on SOEs publicly disclosed?</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</si>
  <si>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</si>
  <si>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</si>
  <si>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</si>
  <si>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Overview of the extractive industries</t>
  </si>
  <si>
    <t>Overview of key companies in the extractive industries</t>
  </si>
  <si>
    <t>Overview of significant explocation activities</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</si>
  <si>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</si>
  <si>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</si>
  <si>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</si>
  <si>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t>Is Requirement 3.2 applicable in the period under review?</t>
  </si>
  <si>
    <t>(Harmonised System Codes)</t>
  </si>
  <si>
    <t>Disclosure of production volumes</t>
  </si>
  <si>
    <t>Disclosure of production values</t>
  </si>
  <si>
    <t>Crude oil (2709), volume</t>
  </si>
  <si>
    <t>USD</t>
  </si>
  <si>
    <t>Natural gas (2711), volume</t>
  </si>
  <si>
    <t>Sm3 o.e.</t>
  </si>
  <si>
    <t>Gold (7108), volume</t>
  </si>
  <si>
    <t>oz</t>
  </si>
  <si>
    <t>Silver (7106), volume</t>
  </si>
  <si>
    <t>Coal (2701), volume</t>
  </si>
  <si>
    <t>Tonnes</t>
  </si>
  <si>
    <t>Copper (2603), volume</t>
  </si>
  <si>
    <t>Add commodities here, volume</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</si>
  <si>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</si>
  <si>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</si>
  <si>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</si>
  <si>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Is Requirement 3.3 applicable in the period under review?</t>
  </si>
  <si>
    <t>Disclosure of export volumes</t>
  </si>
  <si>
    <t>Disclosure of export values</t>
  </si>
  <si>
    <t>&lt;Select unit&gt;</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</si>
  <si>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</si>
  <si>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</si>
  <si>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</si>
  <si>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Does the government fully disclose extractive sector revenues by revenue stream?</t>
  </si>
  <si>
    <t>Are MSG decisions on the materiality threshold for revenue streams publicly available?</t>
  </si>
  <si>
    <t>Are MSG decisions on materiality thresholds for companies publicly available?</t>
  </si>
  <si>
    <t>Are the revenue streams considered material are publicly listed and described?</t>
  </si>
  <si>
    <t>Have the revenue streams listed in Requirement 4.1.c been considered? Where the MSG has agreed to exclude certain revenue streams from the scope of EITI disclosures, are the rationale for their exclusion, and their values, clearly documented?</t>
  </si>
  <si>
    <t>Has the MSG identified the companies making material payments?</t>
  </si>
  <si>
    <t>Have all material companies fully reported all payments in accordance with the materiality definition?</t>
  </si>
  <si>
    <t>Has the MSG identified the government entities receiving material revenues?</t>
  </si>
  <si>
    <t>Have all material government entities fully reported all receipts in accordance with the materiality definition?</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</si>
  <si>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</si>
  <si>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</si>
  <si>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Reconciliation coverage</t>
  </si>
  <si>
    <t>Have the companies making material payments to government publicly disclosed their audited financial statements, or the main items (i.e. balance sheet, profit/loss statement, cash flows) where financial statements are not available?</t>
  </si>
  <si>
    <t xml:space="preserve">#4.1 (Reporting entities) covers lists reporting entities (Government agencies, companies and projects) and related information. </t>
  </si>
  <si>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</si>
  <si>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</si>
  <si>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t>3.Fill the Reporting Companies' list, beginning with first column "Full Company name". Please fill out as directed, completing every column for each row before beginning the next.</t>
  </si>
  <si>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</si>
  <si>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t>#4.1 Reporting entities</t>
  </si>
  <si>
    <t>Please provide a list of all reporting entities, alongside relevant information</t>
  </si>
  <si>
    <t>Reporting government entities list</t>
  </si>
  <si>
    <t>Full name of agency</t>
  </si>
  <si>
    <t>Agency type</t>
  </si>
  <si>
    <t>ID number (if applicable)</t>
  </si>
  <si>
    <t>Submitted reporting templates?</t>
  </si>
  <si>
    <t>Adhered to MSG's quality assurances?</t>
  </si>
  <si>
    <t>Total reported</t>
  </si>
  <si>
    <t>&lt; Yes / No / Partially &gt;</t>
  </si>
  <si>
    <t>Central goverment</t>
  </si>
  <si>
    <t>&lt;Use Legal Entity Identifier if available&gt;</t>
  </si>
  <si>
    <t>SOE</t>
  </si>
  <si>
    <t>Add new rows as necessary, right click the row number to the left and select "Insert"</t>
  </si>
  <si>
    <t>&lt; Agency type &gt;</t>
  </si>
  <si>
    <t>Reporting companies' list</t>
  </si>
  <si>
    <t>Company ID references</t>
  </si>
  <si>
    <t>Example: Taxpayer Identification Number</t>
  </si>
  <si>
    <t>The Brønnøysund Register Centre</t>
  </si>
  <si>
    <t>If available, link to the registry or agency</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</si>
  <si>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</si>
  <si>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</si>
  <si>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</si>
  <si>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</si>
  <si>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</si>
  <si>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</si>
  <si>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</si>
  <si>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</si>
  <si>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EITI Company LLC</t>
  </si>
  <si>
    <t>Oil &amp; Gas</t>
  </si>
  <si>
    <t>Mining</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</si>
  <si>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</si>
  <si>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</si>
  <si>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</si>
  <si>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</si>
  <si>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</si>
  <si>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</si>
  <si>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</si>
  <si>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</si>
  <si>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</si>
  <si>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</si>
  <si>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Greeny South LNG</t>
  </si>
  <si>
    <t>Not applicable</t>
  </si>
  <si>
    <t>Natural gas (2711)</t>
  </si>
  <si>
    <t>&lt; XXX &gt;</t>
  </si>
  <si>
    <t>Deep Blue  Mine</t>
  </si>
  <si>
    <t>XI397</t>
  </si>
  <si>
    <t>EITI Company LLC, Totally green Ltd</t>
  </si>
  <si>
    <t>Diamonds (7102)</t>
  </si>
  <si>
    <t>Production</t>
  </si>
  <si>
    <t>carats</t>
  </si>
  <si>
    <t>Copper (2603)</t>
  </si>
  <si>
    <t>Cobalt (2605)</t>
  </si>
  <si>
    <t>Alphago Mine</t>
  </si>
  <si>
    <t>XI7400</t>
  </si>
  <si>
    <t>EITI Company LLC, Bigmillions Ltd</t>
  </si>
  <si>
    <t>Gold (7108)</t>
  </si>
  <si>
    <t>Drilling project</t>
  </si>
  <si>
    <t>MM9876, MM1567</t>
  </si>
  <si>
    <t>Crude oil (2709)</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</si>
  <si>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</si>
  <si>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</si>
  <si>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</si>
  <si>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</si>
  <si>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</si>
  <si>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</si>
  <si>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</si>
  <si>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</si>
  <si>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</si>
  <si>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</si>
  <si>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</si>
  <si>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</si>
  <si>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</si>
  <si>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</si>
  <si>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</si>
  <si>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</si>
  <si>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</si>
  <si>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</si>
  <si>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</si>
  <si>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</si>
  <si>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</si>
  <si>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</si>
  <si>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t>Extraordinary taxes on income, profits and capital gains (1112E2)</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</si>
  <si>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</si>
  <si>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General taxes on goods and services (VAT, sales tax, turnover tax) (1141E)</t>
  </si>
  <si>
    <t>Royalties (1415E1)</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</si>
  <si>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</si>
  <si>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r>
      <rPr>
        <i/>
        <u/>
        <sz val="11"/>
        <rFont val="Franklin Gothic Book"/>
        <family val="2"/>
      </rPr>
      <t xml:space="preserve">or, </t>
    </r>
    <r>
      <rPr>
        <b/>
        <u/>
        <sz val="11"/>
        <color theme="10"/>
        <rFont val="Franklin Gothic Book"/>
        <family val="2"/>
      </rPr>
      <t>https://www.imf.org/external/np/sta/gfsm/</t>
    </r>
  </si>
  <si>
    <t>Other taxes payable by natural resource companies (116E)</t>
  </si>
  <si>
    <t>Total in USD</t>
  </si>
  <si>
    <t>Additional information</t>
  </si>
  <si>
    <t>Any additional information that is not eligible for inclusion in the table above, please include below as comments.</t>
  </si>
  <si>
    <t>Comment 1</t>
  </si>
  <si>
    <t>Please include comments here. PAYE and withholding taxes are not paid on behalf of companies and should therefore be excluded</t>
  </si>
  <si>
    <t>Comment 2</t>
  </si>
  <si>
    <t>Insert additional rows as needed. E.g., the below table covers the excluded revenues</t>
  </si>
  <si>
    <t>PAYE</t>
  </si>
  <si>
    <t>Revenue authority</t>
  </si>
  <si>
    <t>Withholding tax</t>
  </si>
  <si>
    <t>Total</t>
  </si>
  <si>
    <t>Comment 3</t>
  </si>
  <si>
    <t>Please include comments here.</t>
  </si>
  <si>
    <t>Comment 4</t>
  </si>
  <si>
    <t>Comment 5</t>
  </si>
  <si>
    <r>
      <rPr>
        <b/>
        <sz val="11"/>
        <color rgb="FF000000"/>
        <rFont val="Franklin Gothic Book"/>
        <family val="2"/>
      </rPr>
      <t xml:space="preserve">#4.1 (Company data)  </t>
    </r>
    <r>
      <rPr>
        <sz val="11"/>
        <color rgb="FF000000"/>
        <rFont val="Franklin Gothic Book"/>
        <family val="2"/>
      </rPr>
      <t xml:space="preserve">contains company- and project-level data per revenue stream. </t>
    </r>
  </si>
  <si>
    <t>How to fill this sheet:</t>
  </si>
  <si>
    <r>
      <t>1. Enter</t>
    </r>
    <r>
      <rPr>
        <b/>
        <i/>
        <sz val="11"/>
        <color theme="1"/>
        <rFont val="Franklin Gothic Book"/>
        <family val="2"/>
      </rPr>
      <t xml:space="preserve"> company</t>
    </r>
    <r>
      <rPr>
        <i/>
        <sz val="11"/>
        <color theme="1"/>
        <rFont val="Franklin Gothic Book"/>
        <family val="2"/>
      </rPr>
      <t xml:space="preserve"> name from drop-down menu</t>
    </r>
  </si>
  <si>
    <r>
      <t xml:space="preserve">2. Enter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</si>
  <si>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</si>
  <si>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</si>
  <si>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</si>
  <si>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</si>
  <si>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</si>
  <si>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</si>
  <si>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</si>
  <si>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</si>
  <si>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</si>
  <si>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</si>
  <si>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</si>
  <si>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</si>
  <si>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</si>
  <si>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</si>
  <si>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Has the company provided the required quality assurances for its disclosures?</t>
  </si>
  <si>
    <t>No</t>
  </si>
  <si>
    <t>Requirement 4.2: In-kind revenues</t>
  </si>
  <si>
    <t>Objective of Requirement 4.2</t>
  </si>
  <si>
    <t>Progress towards the objective of the requirement, to ensure transparency in the the sale of in-kind revenues of minerals, oil and gas to allow the public to assess whether the sales values correspond to market values and ensure the traceability of the proceeds from the sale of those commodities to the national Treasury.</t>
  </si>
  <si>
    <t>Is Requirement 4.2 applicable in the period under review?</t>
  </si>
  <si>
    <t>Were the proceeds of the sales of the state's in-kind revenues considered material by the MSG in the period under review?</t>
  </si>
  <si>
    <t>Does the government disclose data on in-kind revenues and sales of state share of production?</t>
  </si>
  <si>
    <t>If yes, what was the volume received?</t>
  </si>
  <si>
    <t>If yes, what was sold?</t>
  </si>
  <si>
    <t>If yes, do disclosures include payments related to swap agreements and resource-backed loans, where applicable?</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</si>
  <si>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</si>
  <si>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</si>
  <si>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</si>
  <si>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</si>
  <si>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</si>
  <si>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</si>
  <si>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</si>
  <si>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</si>
  <si>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</si>
  <si>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Is Requirement 4.3 applicable in the period under review?</t>
  </si>
  <si>
    <t>Does the government disclose information on barter and infrastructure agreements?</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</si>
  <si>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</si>
  <si>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</si>
  <si>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</si>
  <si>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</si>
  <si>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</si>
  <si>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</si>
  <si>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</si>
  <si>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</si>
  <si>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</si>
  <si>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</si>
  <si>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</si>
  <si>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Does the government disclose information on transportation revenues?</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</si>
  <si>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</si>
  <si>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</si>
  <si>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</si>
  <si>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</si>
  <si>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</si>
  <si>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</si>
  <si>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</si>
  <si>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Is Requirement 4.5 applicable in the period under review?</t>
  </si>
  <si>
    <t>Does the government disclose information on SOE transactions?</t>
  </si>
  <si>
    <t>If yes, are company payments to SOEs considered material by the MSG?</t>
  </si>
  <si>
    <t>If yes, what were the total revenues received from companies by SOEs?</t>
  </si>
  <si>
    <t>If yes, are government transfers to SOEs considered material by the MSG?</t>
  </si>
  <si>
    <t>If yes, what wre the total revenues received from government by SOEs?</t>
  </si>
  <si>
    <t>If yes, are SOEs transfers to government considered material by the MSG?</t>
  </si>
  <si>
    <t>If yes, what were the total revenues received by government from SOEs?</t>
  </si>
  <si>
    <t>If yes, has the MSG demonstrated that the disclosures above are comprehensive and reliable?</t>
  </si>
  <si>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</si>
  <si>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</si>
  <si>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</si>
  <si>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Is Requirement 4.6 applicable in the period under review?</t>
  </si>
  <si>
    <t>Does the government disclose information on direct subnational payments?</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</si>
  <si>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</si>
  <si>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</si>
  <si>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</si>
  <si>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</si>
  <si>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</si>
  <si>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</si>
  <si>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</si>
  <si>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Are public disclosures of financial data (on material company payments and government revenues) disaggregated by individual company, government entity and revenue stream?</t>
  </si>
  <si>
    <t>Has the MSG documented which forms of legal agreements constitute a project, in accordance with to the definition in Requirement 4.7?</t>
  </si>
  <si>
    <t>Has the MSG documented which legal agreements are substantially interconnected or overarching?</t>
  </si>
  <si>
    <t>Has the MSG documented which revenue streams are imposed or levied at the level of the legal agreements, not at a company level?</t>
  </si>
  <si>
    <t>Has the MSG ensured that the relevant revenue data is disaggregated by individual project?</t>
  </si>
  <si>
    <t>What percentage of revenues levied by project has been reported by project?</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</si>
  <si>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</si>
  <si>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</si>
  <si>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</si>
  <si>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t>Data timeliness (no. of years from fiscal year end to publication)</t>
  </si>
  <si>
    <t>Has the MSG approved the period for reporting?</t>
  </si>
  <si>
    <t>Are there any plans by the MSG to improve the timeliness of EITI datadisclosures?</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</si>
  <si>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</si>
  <si>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</si>
  <si>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</si>
  <si>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Does government routinely disclose financial data from Requirement 4.1 (full disclosure of revenue streams for both government and companies) of the the EITI Standard?</t>
  </si>
  <si>
    <t>Is the data subject to credible, independent audits, applying international standards?</t>
  </si>
  <si>
    <t>Are government agencies subject to credible, independent audits?</t>
  </si>
  <si>
    <t>Government audits database</t>
  </si>
  <si>
    <t>Are companies subject to credible, independent audits?</t>
  </si>
  <si>
    <t>Company audits database</t>
  </si>
  <si>
    <t>Has the MSG applied a procedure for disclosures in accordance with the standard procedures endorsed by the EITI Board?</t>
  </si>
  <si>
    <t>If yes, has the MSG agreed on reporting templates?</t>
  </si>
  <si>
    <t>If yes, has the MSG undertaken a review of the audit and assurance procedures in companies and government entities participating in EITI reporting?</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</si>
  <si>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</si>
  <si>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If yes, has the MSG agreed on appropriate provisions for safeguarding confidential information?</t>
  </si>
  <si>
    <t xml:space="preserve">If yes, have the names of companies that did not provide the required quality assurances for their EITI disclosures been published, including the materiality of each company's payments to government? </t>
  </si>
  <si>
    <t>If yes, is there a summary of the key findings from the assessment of the comprehensiveness and reliability of the data disclosed by companies and government entities in the public domain?</t>
  </si>
  <si>
    <t>If yes, has any non-financial (contextual) information been clearly sourced?</t>
  </si>
  <si>
    <t>Has the EITI Board have approved that the MSG deviates from the standard procedures of Requirement 4.9.b (based on application to deviate from standard procedures and Board decision of approval)?</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</si>
  <si>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</si>
  <si>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</si>
  <si>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</si>
  <si>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</si>
  <si>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</si>
  <si>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</si>
  <si>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</si>
  <si>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Does the government publicly clarify whether all extractive sector revenues are recorded in the national budget (i.e. enter the government's consolidated / single-treasury account)?</t>
  </si>
  <si>
    <t>Does the government publicly disclose the specific types of revenues that are not recorded in the budget?</t>
  </si>
  <si>
    <t>Does the government publicly disclose the value of revenues are not recorded in the budget?</t>
  </si>
  <si>
    <t>Is there a public explanation of the allocation of revenues to extra-budgetary entities, such as development or sovereign wealth funds?</t>
  </si>
  <si>
    <t>Are financial reports explaining the allocation of revenues to extra-budgetary entities, such as development or sovereign wealth funds, publicly accessible?</t>
  </si>
  <si>
    <t>Is there a public explanation of the allocation of extractive revenues collected by a government entity, or on behalf of the government (e.g. by an SOE), that are retained by that entity and not recorded in the national or subnational budget?</t>
  </si>
  <si>
    <t>Are financial reports explaining the allocation of extractive revenues collected by a government entity, or on behalf of the government (e.g. by an SOE), that are retained by that entity and not recorded in the national or subnational budget?</t>
  </si>
  <si>
    <t>Are there references to any national revenue classification systems or international data standards in the public domain?</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</si>
  <si>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</si>
  <si>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</si>
  <si>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</si>
  <si>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Is Requirement 5.2 applicable in the period under review?</t>
  </si>
  <si>
    <t>Revenue-sharing mechanism 1</t>
  </si>
  <si>
    <t>Does the government disclose information on Subnational transfers?</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</si>
  <si>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</si>
  <si>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</si>
  <si>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If yes, is information on how much the government actually transferred in practice to each of the relevant local governments publicly disclosed?</t>
  </si>
  <si>
    <t>Revenue-sharing mechanism 2</t>
  </si>
  <si>
    <t>Has the MSG agreed a procedure to address data quality and assurance of information on such transfers, in accordance with Requirement 4.9?</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</si>
  <si>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</si>
  <si>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</si>
  <si>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</si>
  <si>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</si>
  <si>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</si>
  <si>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Does the government disclose whether any extractive sector revenues are earmarked (i.e. pinned to specific uses, programmes, geographical zones)? - add rows if several</t>
  </si>
  <si>
    <t xml:space="preserve">Does the government disclose a description of the country’s budget and audit processes? </t>
  </si>
  <si>
    <t>Does the government disclose publicly available information about budgets and 
expenditures? - add rows if several</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</si>
  <si>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</si>
  <si>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</si>
  <si>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 compliance with their legal and contractual obligations to undertake social and environmental expenditures. </t>
  </si>
  <si>
    <t>Is Requirement 6.1 applicable in the period under review?</t>
  </si>
  <si>
    <t>Social expenditures</t>
  </si>
  <si>
    <t>Does the government disclose information on social expenditures?</t>
  </si>
  <si>
    <t>If yes, what was the total mandatory social expenditures received?</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</si>
  <si>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</si>
  <si>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</si>
  <si>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</si>
  <si>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</si>
  <si>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</si>
  <si>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</si>
  <si>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</si>
  <si>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Environmental payments</t>
  </si>
  <si>
    <t>Does the government disclose information on environmental payments?</t>
  </si>
  <si>
    <t>If yes, what was the total mandatory environmental payments?</t>
  </si>
  <si>
    <t>If yes, what was the total voluntary environmental payments?</t>
  </si>
  <si>
    <t>If yes, have mandatory environmental expenditures been disclosed, with appropriate attention to data quality in accordance with Requirement 4.9?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</si>
  <si>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</si>
  <si>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</si>
  <si>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</si>
  <si>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</si>
  <si>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</si>
  <si>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</si>
  <si>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</si>
  <si>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</si>
  <si>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</si>
  <si>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</si>
  <si>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</si>
  <si>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</si>
  <si>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</si>
  <si>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</si>
  <si>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</si>
  <si>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</si>
  <si>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</si>
  <si>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</si>
  <si>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</si>
  <si>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</si>
  <si>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</si>
  <si>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</si>
  <si>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</si>
  <si>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people</t>
  </si>
  <si>
    <t>Employment - extractive sector - female</t>
  </si>
  <si>
    <t>Employment - extractive sector</t>
  </si>
  <si>
    <t>Employment - all sectors</t>
  </si>
  <si>
    <t>Investment - extractive sector</t>
  </si>
  <si>
    <t>Investment - all sectors</t>
  </si>
  <si>
    <t>Does the government disclose information on the location of the major extractive activities in the country?</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</si>
  <si>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</si>
  <si>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</si>
  <si>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</si>
  <si>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</si>
  <si>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</si>
  <si>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</si>
  <si>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</si>
  <si>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t>systematically disclosed</t>
  </si>
  <si>
    <t>https://www.energy.gov.tt/for-investors/legislation-and-tax-laws/</t>
  </si>
  <si>
    <t>https://www.energy.gov.tt/model-contracts/</t>
  </si>
  <si>
    <t xml:space="preserve"> systematically disclosed</t>
  </si>
  <si>
    <t>https://www.energy.gov.tt/for-investors/fiscal-regime/</t>
  </si>
  <si>
    <t>https://www.energy.gov.tt/about-us/the-organisation/divisions/legal-unit/   https://www.planning.gov.tt/content/about   https://www.finance.gov.tt/our-ministry/</t>
  </si>
  <si>
    <t>https://www.energy.gov.tt/model-contracts/                                            http://www.energy.gov.tt/for-investors/competitive-bid-round/bid-rounds/</t>
  </si>
  <si>
    <t xml:space="preserve">EITI reporting </t>
  </si>
  <si>
    <t>www.energy.gov.tt/services/license-registers/</t>
  </si>
  <si>
    <t xml:space="preserve"> EITI reporting </t>
  </si>
  <si>
    <t xml:space="preserve">https://www.finance.gov.tt/divisions/investments-division/   and reports:  https://www.finance.gov.tt/publications/state-enterprises-investment-programme/   </t>
  </si>
  <si>
    <t>not applicable</t>
  </si>
  <si>
    <t>http://www.auditorgeneral.gov.tt/sites/default/files/Accounting%20Manual%20Comptroller%20of%20Accounts.pdf</t>
  </si>
  <si>
    <t xml:space="preserve">https://www.finance.gov.tt/publications/national-budget/ </t>
  </si>
  <si>
    <t>https://www.ema.co.tt/index.php/laws-regulations-rules/legislation</t>
  </si>
  <si>
    <t>https://www.ema.co.tt/index.php/44-news-and-events/246-eia-for-public-viewing</t>
  </si>
  <si>
    <t xml:space="preserve">See the tab 'Environmental Topics':  https://www.ema.co.tt/ </t>
  </si>
  <si>
    <t>Section 7.10 page 105</t>
  </si>
  <si>
    <t xml:space="preserve">Yes </t>
  </si>
  <si>
    <t>Not available</t>
  </si>
  <si>
    <t>Not availlable</t>
  </si>
  <si>
    <t>EITI reporting  and systematically disclosed</t>
  </si>
  <si>
    <t>https://www.energy.gov.tt/publications/</t>
  </si>
  <si>
    <t>EITI reporting</t>
  </si>
  <si>
    <t xml:space="preserve"> No</t>
  </si>
  <si>
    <t xml:space="preserve">Not applicable </t>
  </si>
  <si>
    <t xml:space="preserve">EITI Reporting </t>
  </si>
  <si>
    <t xml:space="preserve"> Not applicablle</t>
  </si>
  <si>
    <t xml:space="preserve">  systematically disclosed</t>
  </si>
  <si>
    <t>Not aaplicable</t>
  </si>
  <si>
    <t>https://www.finance.gov.tt/wp-content/uploads/2013/11/State-Enterprise-Performance-Monitoring-Manual-2011.pdf</t>
  </si>
  <si>
    <t>https://ngc.co.tt/about/  https://heritage.co.tt/   https://pariatt.co/</t>
  </si>
  <si>
    <t>https://www.tteiti.com/publications</t>
  </si>
  <si>
    <t>mmbtu</t>
  </si>
  <si>
    <t>Eiti Reporting</t>
  </si>
  <si>
    <t>https://www.energy.gov.tt/</t>
  </si>
  <si>
    <t xml:space="preserve"> EITI reporting and systematically disclosed</t>
  </si>
  <si>
    <t>Trinidad &amp; Tobago</t>
  </si>
  <si>
    <t>PKF Ltd (Trinidad)/Engaged Consulting/Michael Barron Consulting</t>
  </si>
  <si>
    <t>tbc</t>
  </si>
  <si>
    <t>Freedom of Information Act</t>
  </si>
  <si>
    <t>n/a</t>
  </si>
  <si>
    <t>xe.com</t>
  </si>
  <si>
    <t>https://www.energy.gov.tt/services/license-registers/</t>
  </si>
  <si>
    <t>https://www.energy.gov.tt/wp-content/uploads/2013/12/Guidelines-Flow-Chart-Mining-Licence.pdf</t>
  </si>
  <si>
    <t>https://www.energy.gov.tt/wp-content/uploads/2013/11/Bid_Round_Prequalifaication_Criteria.pdf</t>
  </si>
  <si>
    <t>as above</t>
  </si>
  <si>
    <t>https://www.energy.gov.tt/for-investors/2018-shallow-water-competitive-bid-round/</t>
  </si>
  <si>
    <t>Section 5.6.1.3, page XXX</t>
  </si>
  <si>
    <t xml:space="preserve"> tbc</t>
  </si>
  <si>
    <t>http://news.gov.tt/sites/default/files/E-Gazette/Gazette%202019/Acts/Act%20No.%206%20of%202019.pdf</t>
  </si>
  <si>
    <t>http://legalaffairs.gov.tt/forms.php</t>
  </si>
  <si>
    <t>not available</t>
  </si>
  <si>
    <t>https://rgd.legalaffairs.gov.tt</t>
  </si>
  <si>
    <t>https://www.tteiti.com/beneficial-ownership-register</t>
  </si>
  <si>
    <t>https://www.finance.gov.tt/divisions/investments-division/</t>
  </si>
  <si>
    <t>https://www.energy.gov.tt</t>
  </si>
  <si>
    <t>Section 5.1 page XXX</t>
  </si>
  <si>
    <t>https://www.energy.gov.tt/for-investors/2022-onshore-nearshore-competitive-bid-round/</t>
  </si>
  <si>
    <t>Crude oil (2709), volume (barrels(</t>
  </si>
  <si>
    <t>mscf</t>
  </si>
  <si>
    <t xml:space="preserve">Quarrying (Construction materials) </t>
  </si>
  <si>
    <t>barrels</t>
  </si>
  <si>
    <t>USD m</t>
  </si>
  <si>
    <t>Ministry of Energy and Energy Industries (MEEI)</t>
  </si>
  <si>
    <t>Ministry of Finance – Investment Division (MOF ID</t>
  </si>
  <si>
    <t>Ministry of Finance – Inland Revenue Division (MOF IRD)</t>
  </si>
  <si>
    <t>Amoco Trinidad Gas BV Trinidad Branch</t>
  </si>
  <si>
    <t>BG International Limited</t>
  </si>
  <si>
    <t>Shell Trinidad 5(a) Limited</t>
  </si>
  <si>
    <t>Shell Trinidad and Tobago Limited</t>
  </si>
  <si>
    <t>Shell Trinidad Central Block Limited</t>
  </si>
  <si>
    <t>BHP Billiton (Trinidad-2C) Limited</t>
  </si>
  <si>
    <t>BHP Billiton (Trinidad-3-A) Limited</t>
  </si>
  <si>
    <t>BHP Billiton Petroleum (Trinidad Block 14) Limited</t>
  </si>
  <si>
    <t>BHP Billiton Petroleum (Trinidad Block 23A) Limited</t>
  </si>
  <si>
    <t>BHP Billiton Petroleum (Trinidad Block 23B) Limited</t>
  </si>
  <si>
    <t>BHP Billiton Petroleum (Trinidad Block 28) Limited</t>
  </si>
  <si>
    <t>BHP Billiton Petroleum (Trinidad Block 29) Limited</t>
  </si>
  <si>
    <t>BHP Billiton Petroleum (Trinidad Block 3) Limited</t>
  </si>
  <si>
    <t>BHP Billiton Petroleum (Trinidad Block 5) Limited</t>
  </si>
  <si>
    <t>BHP Billiton Petroleum (Trinidad Block 6) Limited</t>
  </si>
  <si>
    <t>BHP Billiton Petroleum (Trinidad Block 7) Limited</t>
  </si>
  <si>
    <t>BP Exploration Operating Co Ltd Trinidad Branch</t>
  </si>
  <si>
    <t>BP Trinidad and Tobago LLC</t>
  </si>
  <si>
    <t>BP Trinidad Processing Limited</t>
  </si>
  <si>
    <t xml:space="preserve">Touchstone Exploration (Trinidad) Ltd </t>
  </si>
  <si>
    <t xml:space="preserve">Trinidad and Tobago LNG Limited </t>
  </si>
  <si>
    <t>Trinity Exploration and Production (Galeota) Limited</t>
  </si>
  <si>
    <t>Trinity Exploration and Production (Trinidad and Tobago) Limited</t>
  </si>
  <si>
    <t>De Novo Energy Block 1 A Limited</t>
  </si>
  <si>
    <t xml:space="preserve">Shell Trinidad Block E Limited </t>
  </si>
  <si>
    <t>EOG Resources Trinidad 4(A) Unlimited</t>
  </si>
  <si>
    <t>EOG Resources Trinidad Limited</t>
  </si>
  <si>
    <t>EOG Resources Trinidad- U(A) Block Limited</t>
  </si>
  <si>
    <t>EOG Resources Trinidad U(B) Block Unlimited</t>
  </si>
  <si>
    <t>Lease Operators Limited</t>
  </si>
  <si>
    <t xml:space="preserve">National Gas Company of Trinidad and Tobago Limited </t>
  </si>
  <si>
    <t>NGC E&amp;P Investments (Netherlands) B.V.</t>
  </si>
  <si>
    <t>NGC Pipeline Company Limited</t>
  </si>
  <si>
    <t>Oilbelt Services Limited</t>
  </si>
  <si>
    <t>Perenco T&amp;T Limited</t>
  </si>
  <si>
    <t>Petroleum Company of Trinidad and Tobago Limited</t>
  </si>
  <si>
    <t>Primera Oil and Gas Limited</t>
  </si>
  <si>
    <t>PT.Fortin LNG Exports Ltd.</t>
  </si>
  <si>
    <t>Repsol Angostura Ltd</t>
  </si>
  <si>
    <t>Shell T&amp;T Resources SRL</t>
  </si>
  <si>
    <t>Shell Trinidad North Coast Limited</t>
  </si>
  <si>
    <t>Shell Gas Supply Trinidad Limited</t>
  </si>
  <si>
    <t>Trinling</t>
  </si>
  <si>
    <t>BG 2/3</t>
  </si>
  <si>
    <t xml:space="preserve">Heritage Petroleum Company Limited </t>
  </si>
  <si>
    <t>Trinidad Cement Limited</t>
  </si>
  <si>
    <t>Hermitage Limestone Limited</t>
  </si>
  <si>
    <t>FW Hickson &amp; Co Ltd</t>
  </si>
  <si>
    <t>Lake Asphalt Trinidad &amp; Tobago (1978) Limited (SOE)</t>
  </si>
  <si>
    <t>National Quarries Company Limited (SOE)</t>
  </si>
  <si>
    <t>Listed company</t>
  </si>
  <si>
    <t>000115341-9</t>
  </si>
  <si>
    <t>000118097-4</t>
  </si>
  <si>
    <t>000128330-5</t>
  </si>
  <si>
    <t>000112940-1</t>
  </si>
  <si>
    <t>000121807-9</t>
  </si>
  <si>
    <t>000121251-2</t>
  </si>
  <si>
    <t xml:space="preserve">000120072-8 </t>
  </si>
  <si>
    <t>000130124-5</t>
  </si>
  <si>
    <t>000102707-9</t>
  </si>
  <si>
    <t>100001211-7</t>
  </si>
  <si>
    <t>000100429-6</t>
  </si>
  <si>
    <t>100019007-1</t>
  </si>
  <si>
    <t>100040582-6</t>
  </si>
  <si>
    <t>000117683-6</t>
  </si>
  <si>
    <t>000122369-5</t>
  </si>
  <si>
    <t>000189411-1</t>
  </si>
  <si>
    <t>000103389-8</t>
  </si>
  <si>
    <t>000115138-5</t>
  </si>
  <si>
    <t>000119991-0</t>
  </si>
  <si>
    <t>000123057-8</t>
  </si>
  <si>
    <t>000128062-5</t>
  </si>
  <si>
    <t>000170010-5</t>
  </si>
  <si>
    <t>100005602-2</t>
  </si>
  <si>
    <t>100046616-1</t>
  </si>
  <si>
    <t>100039340-4</t>
  </si>
  <si>
    <t>000102561-5</t>
  </si>
  <si>
    <t>00115200-9</t>
  </si>
  <si>
    <t>000124867-0</t>
  </si>
  <si>
    <t>000112379-5</t>
  </si>
  <si>
    <t>000122055-9</t>
  </si>
  <si>
    <t>100019677-0</t>
  </si>
  <si>
    <t>000104806-1</t>
  </si>
  <si>
    <t>000170005-3</t>
  </si>
  <si>
    <t>000112991-9</t>
  </si>
  <si>
    <t>000170015-0</t>
  </si>
  <si>
    <t>Listed company subsidiary</t>
  </si>
  <si>
    <t>Private company</t>
  </si>
  <si>
    <t>https://www.londonstockexchange.com/stock/BP./bp-plc/company-page</t>
  </si>
  <si>
    <t>http://hermitagelimestone.com/#home</t>
  </si>
  <si>
    <t>https://www.londonstockexchange.com/stock/SHEL/shell-plc/company-page</t>
  </si>
  <si>
    <t>https://www.bhp.com</t>
  </si>
  <si>
    <t>https://www.touchstoneexploration.com</t>
  </si>
  <si>
    <t>https://nel.co.tt/project-details/ngc-trinidad-and-tobago-lng-limited-ngc-lng/</t>
  </si>
  <si>
    <t>https://trinityexploration.com</t>
  </si>
  <si>
    <t>https://denovo.energy</t>
  </si>
  <si>
    <t>https://www.eogresources.com</t>
  </si>
  <si>
    <t>https://nel.co.tt</t>
  </si>
  <si>
    <t>https://www.perenco.com</t>
  </si>
  <si>
    <t>https://trinidadpetroleum.co.tt/</t>
  </si>
  <si>
    <t>https://www.repsol.com/en/index.cshtml</t>
  </si>
  <si>
    <t>https://heritage.co.tt</t>
  </si>
  <si>
    <t>https://www.tclgroup.com</t>
  </si>
  <si>
    <t>http://nqcl.co.tt</t>
  </si>
  <si>
    <t xml:space="preserve">Withholding Tax (WHT) on dividends </t>
  </si>
  <si>
    <t xml:space="preserve">Ministry of Finance - Inland Revenue Division </t>
  </si>
  <si>
    <t>TTD</t>
  </si>
  <si>
    <t xml:space="preserve">Withholding Tax (WHT) on branch profits </t>
  </si>
  <si>
    <t>Ordinary taxes on income, profits and capital gains (1112E1)</t>
  </si>
  <si>
    <t>Corporation Tax (CT)</t>
  </si>
  <si>
    <t>Petroleum Profits Tax</t>
  </si>
  <si>
    <t xml:space="preserve">Unemployment Levy (UL) </t>
  </si>
  <si>
    <t xml:space="preserve">Petroleum Production Levy </t>
  </si>
  <si>
    <t xml:space="preserve">Ministry on Energy and Energy Industries </t>
  </si>
  <si>
    <t xml:space="preserve">Insurance Premium Tax </t>
  </si>
  <si>
    <t>Business Levy</t>
  </si>
  <si>
    <t>Supplemental Petroleum tax</t>
  </si>
  <si>
    <t>Other rent payments (1415E5)</t>
  </si>
  <si>
    <t>Annual License acreage payments</t>
  </si>
  <si>
    <t xml:space="preserve">Green Fund Levy </t>
  </si>
  <si>
    <t xml:space="preserve">Ministry of Finance Investment Devision </t>
  </si>
  <si>
    <t>From government participation (equity) (1412E2)</t>
  </si>
  <si>
    <t>Dividends paid by State-owned companies</t>
  </si>
  <si>
    <t xml:space="preserve">Ministry of Finance - Investment Division </t>
  </si>
  <si>
    <t>Royalty</t>
  </si>
  <si>
    <t>PSC signature bonuses</t>
  </si>
  <si>
    <t xml:space="preserve">Transfer fees </t>
  </si>
  <si>
    <t>Production Sharing Contract (PSC) share of profits</t>
  </si>
  <si>
    <t>PSC Bidding fees</t>
  </si>
  <si>
    <t>Training Fees</t>
  </si>
  <si>
    <t>R&amp;D Fees</t>
  </si>
  <si>
    <t>Abandonment Provision – Payments into Environmental Escrow Account</t>
  </si>
  <si>
    <t>PSC’s Holding Fee</t>
  </si>
  <si>
    <t>Production Bonus</t>
  </si>
  <si>
    <t>Technical assistance</t>
  </si>
  <si>
    <t>Scholarships</t>
  </si>
  <si>
    <t>Minimum Rent E&amp;P</t>
  </si>
  <si>
    <t>Other payments under PSCs</t>
  </si>
  <si>
    <t>Petroleum Impost</t>
  </si>
  <si>
    <t>Administrative fees for government services (1422E)</t>
  </si>
  <si>
    <t>Administration Fees</t>
  </si>
  <si>
    <t>Fines, penalties, and forfeits (143E)</t>
  </si>
  <si>
    <t xml:space="preserve">Interest </t>
  </si>
  <si>
    <t xml:space="preserve">Penalties </t>
  </si>
  <si>
    <t>BHP Billiton (Trinidad-2c) Ltd</t>
  </si>
  <si>
    <t>Ministry of Finance - Inland Revenue Division</t>
  </si>
  <si>
    <t>Supplemental Petroleum Tax</t>
  </si>
  <si>
    <t>Withholding Tax (WHT) on branch profits</t>
  </si>
  <si>
    <t>Annual Licence</t>
  </si>
  <si>
    <t>BHP (Trinidad-3A) Ltd</t>
  </si>
  <si>
    <t xml:space="preserve">BHP Petroleum (Trinidad Block 3) Limited </t>
  </si>
  <si>
    <t xml:space="preserve">BHP Billiton Petroleum (Trinidad Block 5) Limited </t>
  </si>
  <si>
    <t xml:space="preserve">BHP Billiton Petroleum (Trinidad Block 6) Limited </t>
  </si>
  <si>
    <t>BHP Petroleum (Trinidad Block 14) Limited</t>
  </si>
  <si>
    <t xml:space="preserve">BHP Petroleum (Trinidad Block 23A) Limited </t>
  </si>
  <si>
    <t>BHP Petroleum (Trinidad Block 29) Limited</t>
  </si>
  <si>
    <t xml:space="preserve">BP Trinidad Processing Limited </t>
  </si>
  <si>
    <t>BP Exploration Operating Company Limited</t>
  </si>
  <si>
    <t xml:space="preserve">Amoco Trinidad Gas B.V. </t>
  </si>
  <si>
    <t xml:space="preserve">De Novo Energy Block 1A Limited </t>
  </si>
  <si>
    <t xml:space="preserve">EOG Resources Trinidad - U(A) Block Limited </t>
  </si>
  <si>
    <t xml:space="preserve">EOG Resources Trinidad Block 4(a) Unlimited </t>
  </si>
  <si>
    <t xml:space="preserve">EOG Resources Trindad Limited </t>
  </si>
  <si>
    <t>Touchstone Exploration (Trinidad) Ltd</t>
  </si>
  <si>
    <t>The National Gas Company of Trinidad and Tobago  Limited</t>
  </si>
  <si>
    <t>Ministry of Finance Investment Division</t>
  </si>
  <si>
    <t>Trinidad and Tobago LNG Limited</t>
  </si>
  <si>
    <t xml:space="preserve">NGC E&amp;P Investments (Netherlands) B.V. </t>
  </si>
  <si>
    <t xml:space="preserve">Lease Operators Ltd </t>
  </si>
  <si>
    <t>Heritage Petroleum Company Limited</t>
  </si>
  <si>
    <t xml:space="preserve">Oilbelt Services Limited </t>
  </si>
  <si>
    <t xml:space="preserve">Trinity Exploration and Production (Galeota) Limited </t>
  </si>
  <si>
    <t>Trinling Limited</t>
  </si>
  <si>
    <t>Point Fortin LNG Exports Limited</t>
  </si>
  <si>
    <t>BG 2/3 Investments Ltd</t>
  </si>
  <si>
    <t xml:space="preserve">Shell Trinidad and Tobago Limited </t>
  </si>
  <si>
    <t xml:space="preserve">BG International Limited </t>
  </si>
  <si>
    <t xml:space="preserve">Shell Trinidad Central Block Limited </t>
  </si>
  <si>
    <t xml:space="preserve">Shell Trinidad 5(a) Limited </t>
  </si>
  <si>
    <t>Shell Trinidad and Tobago Resources SRL</t>
  </si>
  <si>
    <t>National Quarries Company Limited</t>
  </si>
  <si>
    <t>Lake Asphalt of Trinidad and Tobago (1978) Limited</t>
  </si>
  <si>
    <t>Hermitage Limestone Lmited</t>
  </si>
  <si>
    <t>Barrels</t>
  </si>
  <si>
    <t>Scf</t>
  </si>
  <si>
    <t>As above</t>
  </si>
  <si>
    <t>Section 6.4</t>
  </si>
  <si>
    <t>Section 5.13</t>
  </si>
  <si>
    <t>In part</t>
  </si>
  <si>
    <t>Not disclosed: Definitions of the relevant transportation taxes, tariffs or other relevant payments, and the methodologies used to calculate them.
Disclosure of tariff rates and volume of the transported commodities.</t>
  </si>
  <si>
    <t>Section 6.5</t>
  </si>
  <si>
    <t>Reported as volume, see table 6-17</t>
  </si>
  <si>
    <t>See chapters 6 and 7</t>
  </si>
  <si>
    <t>Section 4.3.3</t>
  </si>
  <si>
    <t>Section 7.2</t>
  </si>
  <si>
    <t>Chapters 6 and 7</t>
  </si>
  <si>
    <t>Section 5.14</t>
  </si>
  <si>
    <t>Annex E</t>
  </si>
  <si>
    <t>Section 4.3</t>
  </si>
  <si>
    <t>Section 4.4.2</t>
  </si>
  <si>
    <t>Section 4.2.3.3</t>
  </si>
  <si>
    <t>Section 4.2.7</t>
  </si>
  <si>
    <t>Chapter 5</t>
  </si>
  <si>
    <t>https://www.finance.gov.tt/category/budget-statement/</t>
  </si>
  <si>
    <t>Sections 5.10.1 and 5.10.4</t>
  </si>
  <si>
    <t xml:space="preserve">https://www.finance.gov.tt/wp-content/uploads/2022/04/HSF-AR-2021-web-1.pdf </t>
  </si>
  <si>
    <t>Section 5.10.5</t>
  </si>
  <si>
    <t>Section 5.9</t>
  </si>
  <si>
    <t>www.auditorgeneral.gov.tt</t>
  </si>
  <si>
    <t>5.10.4</t>
  </si>
  <si>
    <t>5.10.5</t>
  </si>
  <si>
    <t>Section 5.12</t>
  </si>
  <si>
    <t>Table 5-25</t>
  </si>
  <si>
    <t>https://www.finance.gov.tt/publications/national-budget/review-of-the-economy/</t>
  </si>
  <si>
    <t>Section 5.2</t>
  </si>
  <si>
    <t>Section 5.1</t>
  </si>
  <si>
    <t>Section 5.16</t>
  </si>
  <si>
    <t>Section 5.4</t>
  </si>
  <si>
    <t>Section 5.4.2</t>
  </si>
  <si>
    <t>Section 5.4.3.2</t>
  </si>
  <si>
    <t xml:space="preserve">Section 5.4.2 </t>
  </si>
  <si>
    <t xml:space="preserve">Section 5.4.3.1 </t>
  </si>
  <si>
    <t>Section 5.6.1.3</t>
  </si>
  <si>
    <t xml:space="preserve">Section 5.5.2 </t>
  </si>
  <si>
    <t xml:space="preserve">Section 5.5.1 </t>
  </si>
  <si>
    <t>Section 5.6.2</t>
  </si>
  <si>
    <t xml:space="preserve">Section 5.10 </t>
  </si>
  <si>
    <t>Section 5.6.1</t>
  </si>
  <si>
    <t>Section 5.7</t>
  </si>
  <si>
    <t>Section 5.8.2</t>
  </si>
  <si>
    <t>Section 5.8.1</t>
  </si>
  <si>
    <t>Section 5.12.1</t>
  </si>
  <si>
    <t>Section 5.12.2</t>
  </si>
  <si>
    <t xml:space="preserve">Sections 5.12.2.1-2 </t>
  </si>
  <si>
    <t xml:space="preserve">Section 5.2.1 </t>
  </si>
  <si>
    <t>section 5.11.4</t>
  </si>
  <si>
    <t xml:space="preserve">Section 5.11.2.1 </t>
  </si>
  <si>
    <t xml:space="preserve">Section 5.11.1.2 </t>
  </si>
  <si>
    <t xml:space="preserve">Section 5.11.1.1. </t>
  </si>
  <si>
    <t>Section 5.11</t>
  </si>
  <si>
    <t xml:space="preserve">Section 5.20 </t>
  </si>
  <si>
    <t xml:space="preserve">Section 5.20.1 </t>
  </si>
  <si>
    <t xml:space="preserve">Section 7.2 </t>
  </si>
  <si>
    <t>section 4.2.4</t>
  </si>
  <si>
    <t>section 4.2.1</t>
  </si>
  <si>
    <t>section 4.1</t>
  </si>
  <si>
    <t>section 4.2.5</t>
  </si>
  <si>
    <t>section 4.2.3</t>
  </si>
  <si>
    <t>section 4.2.3.1</t>
  </si>
  <si>
    <t xml:space="preserve">Section 4.2.7 </t>
  </si>
  <si>
    <t>Section 5.19.4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</si>
</sst>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_ * #,##0.00_ ;_ * \-#,##0.00_ ;_ * &quot;-&quot;??_ ;_ @_ "/>
    <numFmt numFmtId="166" formatCode="_ * #,##0_ ;_ * \-#,##0_ ;_ * &quot;-&quot;??_ ;_ @_ "/>
    <numFmt numFmtId="167" formatCode="yyyy\-mm\-dd"/>
    <numFmt numFmtId="168" formatCode="_ * #,##0.0000_ ;_ * \-#,##0.0000_ ;_ * &quot;-&quot;??_ ;_ @_ "/>
    <numFmt numFmtId="169" formatCode="0.0%"/>
  </numFmts>
  <fonts count="75" x14ac:knownFonts="1">
    <font>
      <sz val="12"/>
      <color theme="1"/>
      <name val="Calibri"/>
      <family val="2"/>
      <scheme val="minor"/>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sz val="11"/>
      <color rgb="FFFF0000"/>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i/>
      <sz val="12"/>
      <name val="Franklin Gothic Book"/>
      <family val="2"/>
    </font>
    <font>
      <sz val="12"/>
      <name val="Franklin Gothic Book"/>
      <family val="2"/>
    </font>
    <font>
      <sz val="11"/>
      <color theme="0"/>
      <name val="Franklin Gothic Book"/>
      <family val="2"/>
    </font>
    <font>
      <u/>
      <sz val="10.5"/>
      <color rgb="FF0563C1"/>
      <name val="Calibri"/>
      <family val="2"/>
    </font>
    <font>
      <i/>
      <sz val="11"/>
      <color rgb="FFFF0000"/>
      <name val="Franklin Gothic Book"/>
      <family val="2"/>
    </font>
    <font>
      <sz val="12"/>
      <color theme="1"/>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7A516"/>
        <bgColor indexed="64"/>
      </patternFill>
    </fill>
    <fill>
      <patternFill patternType="solid">
        <fgColor rgb="FFF6A70A"/>
        <bgColor rgb="FF000000"/>
      </patternFill>
    </fill>
  </fills>
  <borders count="66">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right/>
      <top/>
      <bottom style="thin">
        <color rgb="FF188FBB"/>
      </bottom>
      <diagonal/>
    </border>
  </borders>
  <cellStyleXfs count="8">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1" fillId="0" borderId="0" applyNumberFormat="0" applyFill="0" applyBorder="0" applyAlignment="0" applyProtection="0"/>
    <xf numFmtId="165" fontId="28" fillId="0" borderId="0" applyFont="0" applyFill="0" applyBorder="0" applyAlignment="0" applyProtection="0"/>
    <xf numFmtId="0" fontId="28" fillId="0" borderId="0"/>
    <xf numFmtId="0" fontId="40" fillId="0" borderId="0" applyNumberFormat="0" applyFill="0" applyBorder="0" applyAlignment="0" applyProtection="0"/>
  </cellStyleXfs>
  <cellXfs count="445">
    <xf numFmtId="0" fontId="0" fillId="0" borderId="0" xfId="0"/>
    <xf numFmtId="0" fontId="3" fillId="0" borderId="0" xfId="2" applyFont="1" applyFill="1" applyBorder="1" applyAlignment="1">
      <alignment horizontal="left" vertical="center"/>
    </xf>
    <xf numFmtId="0" fontId="4" fillId="0" borderId="0" xfId="2" applyFont="1" applyFill="1" applyBorder="1" applyAlignment="1">
      <alignment horizontal="left" vertical="center"/>
    </xf>
    <xf numFmtId="0" fontId="5" fillId="0" borderId="0" xfId="2" applyFont="1" applyFill="1" applyBorder="1" applyAlignment="1">
      <alignment horizontal="left" vertical="center"/>
    </xf>
    <xf numFmtId="0" fontId="3" fillId="0" borderId="0" xfId="2" applyFont="1" applyFill="1" applyAlignment="1">
      <alignment horizontal="left" vertical="center"/>
    </xf>
    <xf numFmtId="0" fontId="6" fillId="0" borderId="0" xfId="2" applyFont="1" applyFill="1" applyAlignment="1">
      <alignment horizontal="left" vertical="center"/>
    </xf>
    <xf numFmtId="0" fontId="7" fillId="3" borderId="3" xfId="2" applyFont="1" applyFill="1" applyBorder="1" applyAlignment="1">
      <alignment vertical="center" wrapText="1"/>
    </xf>
    <xf numFmtId="0" fontId="6" fillId="2" borderId="4" xfId="2" applyFont="1" applyFill="1" applyBorder="1" applyAlignment="1">
      <alignment horizontal="left" vertical="center"/>
    </xf>
    <xf numFmtId="0" fontId="6" fillId="0" borderId="6" xfId="2" applyFont="1" applyFill="1" applyBorder="1" applyAlignment="1">
      <alignment horizontal="left" vertical="center"/>
    </xf>
    <xf numFmtId="0" fontId="7" fillId="3" borderId="6" xfId="2" applyFont="1" applyFill="1" applyBorder="1" applyAlignment="1">
      <alignment vertical="center" wrapText="1"/>
    </xf>
    <xf numFmtId="0" fontId="6" fillId="0" borderId="8" xfId="2" applyFont="1" applyFill="1" applyBorder="1" applyAlignment="1">
      <alignment horizontal="left" vertical="center"/>
    </xf>
    <xf numFmtId="0" fontId="7" fillId="3" borderId="8" xfId="2" applyFont="1" applyFill="1" applyBorder="1" applyAlignment="1">
      <alignment vertical="center" wrapText="1"/>
    </xf>
    <xf numFmtId="0" fontId="6" fillId="0" borderId="10" xfId="2" applyFont="1" applyFill="1" applyBorder="1" applyAlignment="1">
      <alignment horizontal="left" vertical="center"/>
    </xf>
    <xf numFmtId="0" fontId="7" fillId="3" borderId="10" xfId="2" applyFont="1" applyFill="1" applyBorder="1" applyAlignment="1">
      <alignment vertical="center" wrapText="1"/>
    </xf>
    <xf numFmtId="0" fontId="6" fillId="0" borderId="5" xfId="2" applyFont="1" applyFill="1" applyBorder="1" applyAlignment="1">
      <alignment horizontal="left" vertical="center"/>
    </xf>
    <xf numFmtId="0" fontId="6" fillId="0" borderId="7" xfId="2" applyFont="1" applyFill="1" applyBorder="1" applyAlignment="1">
      <alignment horizontal="left" vertical="center"/>
    </xf>
    <xf numFmtId="0" fontId="6" fillId="0" borderId="9" xfId="2" applyFont="1" applyFill="1" applyBorder="1" applyAlignment="1">
      <alignment horizontal="left" vertical="center"/>
    </xf>
    <xf numFmtId="0" fontId="7" fillId="0" borderId="8" xfId="2" applyFont="1" applyFill="1" applyBorder="1" applyAlignment="1">
      <alignment horizontal="left" vertical="center"/>
    </xf>
    <xf numFmtId="0" fontId="6" fillId="0" borderId="6" xfId="2" applyFont="1" applyFill="1" applyBorder="1" applyAlignment="1">
      <alignment vertical="center"/>
    </xf>
    <xf numFmtId="0" fontId="6" fillId="0" borderId="8" xfId="2" applyFont="1" applyFill="1" applyBorder="1" applyAlignment="1">
      <alignment vertical="center"/>
    </xf>
    <xf numFmtId="0" fontId="6" fillId="0" borderId="1" xfId="2" applyFont="1" applyFill="1" applyBorder="1" applyAlignment="1">
      <alignment vertical="center"/>
    </xf>
    <xf numFmtId="0" fontId="6" fillId="0" borderId="0" xfId="2" applyFont="1" applyFill="1" applyAlignment="1">
      <alignment vertical="center"/>
    </xf>
    <xf numFmtId="0" fontId="6" fillId="0" borderId="3" xfId="2" applyFont="1" applyFill="1" applyBorder="1" applyAlignment="1">
      <alignment vertical="center"/>
    </xf>
    <xf numFmtId="0" fontId="7" fillId="0" borderId="6" xfId="2" applyFont="1" applyFill="1" applyBorder="1" applyAlignment="1">
      <alignment horizontal="left" vertical="center" wrapText="1" indent="1"/>
    </xf>
    <xf numFmtId="0" fontId="7" fillId="0" borderId="8" xfId="2" applyFont="1" applyFill="1" applyBorder="1" applyAlignment="1">
      <alignment horizontal="left" vertical="center" wrapText="1" indent="1"/>
    </xf>
    <xf numFmtId="0" fontId="7" fillId="3" borderId="8" xfId="2" applyFont="1" applyFill="1" applyBorder="1" applyAlignment="1">
      <alignment horizontal="left" vertical="center" wrapText="1" indent="3"/>
    </xf>
    <xf numFmtId="0" fontId="7" fillId="0" borderId="8" xfId="2" applyFont="1" applyFill="1" applyBorder="1" applyAlignment="1">
      <alignment horizontal="left" vertical="center" wrapText="1" indent="3"/>
    </xf>
    <xf numFmtId="0" fontId="7" fillId="0" borderId="10" xfId="2" applyFont="1" applyFill="1" applyBorder="1" applyAlignment="1">
      <alignment horizontal="left" vertical="center" wrapText="1" indent="3"/>
    </xf>
    <xf numFmtId="0" fontId="9" fillId="0" borderId="6" xfId="1" applyFont="1" applyFill="1" applyBorder="1" applyAlignment="1">
      <alignment horizontal="left" vertical="center" wrapText="1"/>
    </xf>
    <xf numFmtId="0" fontId="6" fillId="0" borderId="8" xfId="2" applyFont="1" applyFill="1" applyBorder="1" applyAlignment="1">
      <alignment vertical="center" wrapText="1"/>
    </xf>
    <xf numFmtId="0" fontId="6" fillId="0" borderId="8" xfId="2" applyFont="1" applyFill="1" applyBorder="1" applyAlignment="1">
      <alignment horizontal="left" vertical="center" wrapText="1"/>
    </xf>
    <xf numFmtId="0" fontId="7" fillId="0" borderId="8" xfId="2" applyFont="1" applyFill="1" applyBorder="1" applyAlignment="1">
      <alignment vertical="center" wrapText="1"/>
    </xf>
    <xf numFmtId="0" fontId="3" fillId="0" borderId="0" xfId="2" applyFont="1" applyFill="1" applyAlignment="1">
      <alignment horizontal="left" vertical="center" wrapText="1"/>
    </xf>
    <xf numFmtId="0" fontId="5" fillId="0" borderId="0"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7" fillId="0" borderId="0" xfId="2" applyFont="1" applyFill="1" applyAlignment="1">
      <alignment horizontal="left" vertical="center" wrapText="1"/>
    </xf>
    <xf numFmtId="0" fontId="14" fillId="0" borderId="11" xfId="2" applyFont="1" applyFill="1" applyBorder="1" applyAlignment="1">
      <alignment horizontal="left" vertical="center" wrapText="1"/>
    </xf>
    <xf numFmtId="0" fontId="16" fillId="0" borderId="12" xfId="2" applyFont="1" applyFill="1" applyBorder="1" applyAlignment="1">
      <alignment horizontal="left" vertical="center" wrapText="1"/>
    </xf>
    <xf numFmtId="0" fontId="17" fillId="0" borderId="12" xfId="2" applyFont="1" applyFill="1" applyBorder="1" applyAlignment="1">
      <alignment horizontal="left" vertical="center" wrapText="1"/>
    </xf>
    <xf numFmtId="0" fontId="18" fillId="4" borderId="12" xfId="2" applyFont="1" applyFill="1" applyBorder="1" applyAlignment="1">
      <alignment horizontal="left" vertical="center" wrapText="1"/>
    </xf>
    <xf numFmtId="0" fontId="6" fillId="0" borderId="2" xfId="2" applyFont="1" applyFill="1" applyBorder="1" applyAlignment="1">
      <alignment vertical="center"/>
    </xf>
    <xf numFmtId="0" fontId="6" fillId="5" borderId="4" xfId="2" applyFont="1" applyFill="1" applyBorder="1" applyAlignment="1">
      <alignment horizontal="left" vertical="center"/>
    </xf>
    <xf numFmtId="0" fontId="6" fillId="2" borderId="8" xfId="2" applyFont="1" applyFill="1" applyBorder="1" applyAlignment="1">
      <alignment vertical="center"/>
    </xf>
    <xf numFmtId="0" fontId="3" fillId="0" borderId="8" xfId="2" applyFont="1" applyFill="1" applyBorder="1" applyAlignment="1">
      <alignment horizontal="left" vertical="center"/>
    </xf>
    <xf numFmtId="0" fontId="6" fillId="5" borderId="8" xfId="2" applyFont="1" applyFill="1" applyBorder="1" applyAlignment="1">
      <alignment horizontal="left" vertical="center"/>
    </xf>
    <xf numFmtId="0" fontId="17" fillId="0" borderId="8" xfId="2" applyFont="1" applyFill="1" applyBorder="1" applyAlignment="1">
      <alignment horizontal="left" vertical="center" wrapText="1"/>
    </xf>
    <xf numFmtId="0" fontId="6" fillId="5" borderId="10" xfId="2" applyFont="1" applyFill="1" applyBorder="1" applyAlignment="1">
      <alignment horizontal="left" vertical="center"/>
    </xf>
    <xf numFmtId="0" fontId="14" fillId="0" borderId="0" xfId="2" applyFont="1" applyFill="1" applyBorder="1" applyAlignment="1">
      <alignment horizontal="left" vertical="center" wrapText="1"/>
    </xf>
    <xf numFmtId="0" fontId="18" fillId="4" borderId="0" xfId="2" applyFont="1" applyFill="1" applyBorder="1" applyAlignment="1">
      <alignment horizontal="left" vertical="center" wrapText="1"/>
    </xf>
    <xf numFmtId="0" fontId="6" fillId="2" borderId="0" xfId="2" applyFont="1" applyFill="1" applyBorder="1" applyAlignment="1">
      <alignment horizontal="left" vertical="center"/>
    </xf>
    <xf numFmtId="0" fontId="3" fillId="0" borderId="6" xfId="2" applyFont="1" applyFill="1" applyBorder="1" applyAlignment="1">
      <alignment horizontal="left" vertical="center" wrapText="1"/>
    </xf>
    <xf numFmtId="0" fontId="5" fillId="0" borderId="6" xfId="2" applyFont="1" applyFill="1" applyBorder="1" applyAlignment="1">
      <alignment horizontal="left" vertical="center" wrapText="1"/>
    </xf>
    <xf numFmtId="0" fontId="4" fillId="0" borderId="8" xfId="2" applyFont="1" applyFill="1" applyBorder="1" applyAlignment="1">
      <alignment horizontal="left" vertical="center"/>
    </xf>
    <xf numFmtId="0" fontId="5" fillId="0" borderId="8" xfId="2" applyFont="1" applyFill="1" applyBorder="1" applyAlignment="1">
      <alignment horizontal="left" vertical="center"/>
    </xf>
    <xf numFmtId="0" fontId="6" fillId="2" borderId="8" xfId="2" applyFont="1" applyFill="1" applyBorder="1" applyAlignment="1">
      <alignment horizontal="left" vertical="center"/>
    </xf>
    <xf numFmtId="0" fontId="3" fillId="0" borderId="10" xfId="2" applyFont="1" applyFill="1" applyBorder="1" applyAlignment="1">
      <alignment horizontal="left" vertical="center"/>
    </xf>
    <xf numFmtId="0" fontId="3" fillId="0" borderId="5" xfId="2" applyFont="1" applyFill="1" applyBorder="1" applyAlignment="1">
      <alignment horizontal="left" vertical="center"/>
    </xf>
    <xf numFmtId="0" fontId="4" fillId="0" borderId="6" xfId="2" applyFont="1" applyFill="1" applyBorder="1" applyAlignment="1">
      <alignment horizontal="left" vertical="center"/>
    </xf>
    <xf numFmtId="0" fontId="3" fillId="0" borderId="6" xfId="2" applyFont="1" applyFill="1" applyBorder="1" applyAlignment="1">
      <alignment horizontal="left" vertical="center"/>
    </xf>
    <xf numFmtId="0" fontId="8" fillId="0" borderId="8" xfId="1" applyFont="1" applyFill="1" applyBorder="1" applyAlignment="1">
      <alignment horizontal="left" vertical="center" wrapText="1" indent="1"/>
    </xf>
    <xf numFmtId="0" fontId="8" fillId="0" borderId="8" xfId="1" applyFont="1" applyFill="1" applyBorder="1" applyAlignment="1">
      <alignment horizontal="left" vertical="center" wrapText="1" indent="2"/>
    </xf>
    <xf numFmtId="0" fontId="3" fillId="0" borderId="7" xfId="2" applyFont="1" applyFill="1" applyBorder="1" applyAlignment="1">
      <alignment horizontal="left" vertical="center"/>
    </xf>
    <xf numFmtId="0" fontId="16" fillId="0" borderId="8" xfId="2" applyFont="1" applyFill="1" applyBorder="1" applyAlignment="1">
      <alignment horizontal="left" vertical="center" wrapText="1"/>
    </xf>
    <xf numFmtId="0" fontId="18" fillId="4" borderId="8" xfId="2" applyFont="1" applyFill="1" applyBorder="1" applyAlignment="1">
      <alignment horizontal="left" vertical="center" wrapText="1"/>
    </xf>
    <xf numFmtId="0" fontId="8" fillId="0" borderId="10" xfId="1" applyFont="1" applyFill="1" applyBorder="1" applyAlignment="1">
      <alignment horizontal="left" vertical="center" wrapText="1" indent="1"/>
    </xf>
    <xf numFmtId="0" fontId="8" fillId="0" borderId="8" xfId="1" applyFont="1" applyFill="1" applyBorder="1" applyAlignment="1">
      <alignment horizontal="left" vertical="center" wrapText="1" indent="3"/>
    </xf>
    <xf numFmtId="0" fontId="8" fillId="0" borderId="10" xfId="1" applyFont="1" applyFill="1" applyBorder="1" applyAlignment="1">
      <alignment horizontal="left" vertical="center" wrapText="1" indent="3"/>
    </xf>
    <xf numFmtId="0" fontId="17" fillId="0" borderId="10" xfId="2" applyFont="1" applyFill="1" applyBorder="1" applyAlignment="1">
      <alignment horizontal="left" vertical="center" wrapText="1"/>
    </xf>
    <xf numFmtId="0" fontId="7" fillId="0" borderId="8" xfId="2" applyFont="1" applyFill="1" applyBorder="1" applyAlignment="1">
      <alignment horizontal="left" vertical="center" indent="1"/>
    </xf>
    <xf numFmtId="0" fontId="7" fillId="0" borderId="8" xfId="2" applyFont="1" applyFill="1" applyBorder="1" applyAlignment="1">
      <alignment horizontal="left" vertical="center" indent="3"/>
    </xf>
    <xf numFmtId="0" fontId="10" fillId="3" borderId="8" xfId="2" applyFont="1" applyFill="1" applyBorder="1" applyAlignment="1">
      <alignment vertical="center"/>
    </xf>
    <xf numFmtId="0" fontId="8" fillId="0" borderId="8" xfId="1" applyFont="1" applyFill="1" applyBorder="1" applyAlignment="1">
      <alignment horizontal="left" vertical="center" wrapText="1"/>
    </xf>
    <xf numFmtId="0" fontId="5" fillId="0" borderId="5" xfId="2" applyFont="1" applyFill="1" applyBorder="1" applyAlignment="1">
      <alignment horizontal="left" vertical="center"/>
    </xf>
    <xf numFmtId="0" fontId="5" fillId="0" borderId="7" xfId="2" applyFont="1" applyFill="1" applyBorder="1" applyAlignment="1">
      <alignment horizontal="left" vertical="center"/>
    </xf>
    <xf numFmtId="0" fontId="14" fillId="0" borderId="7" xfId="2" applyFont="1" applyFill="1" applyBorder="1" applyAlignment="1">
      <alignment horizontal="left" vertical="center"/>
    </xf>
    <xf numFmtId="0" fontId="6" fillId="0" borderId="14" xfId="2" applyFont="1" applyFill="1" applyBorder="1" applyAlignment="1">
      <alignment horizontal="left" vertical="center"/>
    </xf>
    <xf numFmtId="0" fontId="6" fillId="0" borderId="15" xfId="2" applyFont="1" applyFill="1" applyBorder="1" applyAlignment="1">
      <alignment horizontal="left" vertical="center"/>
    </xf>
    <xf numFmtId="0" fontId="17" fillId="0" borderId="15" xfId="2" applyFont="1" applyFill="1" applyBorder="1" applyAlignment="1">
      <alignment horizontal="left" vertical="center" wrapText="1"/>
    </xf>
    <xf numFmtId="0" fontId="7" fillId="3" borderId="15" xfId="2" applyFont="1" applyFill="1" applyBorder="1" applyAlignment="1">
      <alignment vertical="center" wrapText="1"/>
    </xf>
    <xf numFmtId="0" fontId="6" fillId="5" borderId="15" xfId="2" applyFont="1" applyFill="1" applyBorder="1" applyAlignment="1">
      <alignment horizontal="left" vertical="center"/>
    </xf>
    <xf numFmtId="0" fontId="8" fillId="0" borderId="15" xfId="1" applyFont="1" applyFill="1" applyBorder="1" applyAlignment="1">
      <alignment horizontal="left" vertical="center" wrapText="1" indent="3"/>
    </xf>
    <xf numFmtId="0" fontId="10" fillId="0" borderId="8" xfId="2" applyFont="1" applyFill="1" applyBorder="1" applyAlignment="1">
      <alignment horizontal="left" vertical="center" wrapText="1"/>
    </xf>
    <xf numFmtId="0" fontId="6" fillId="0" borderId="7" xfId="0" applyFont="1" applyBorder="1"/>
    <xf numFmtId="0" fontId="6" fillId="0" borderId="8" xfId="0" applyFont="1" applyBorder="1"/>
    <xf numFmtId="0" fontId="17" fillId="0" borderId="8" xfId="2" applyFont="1" applyFill="1" applyBorder="1" applyAlignment="1">
      <alignment horizontal="left" vertical="center"/>
    </xf>
    <xf numFmtId="0" fontId="6" fillId="0" borderId="8" xfId="0" applyFont="1" applyBorder="1" applyAlignment="1">
      <alignment wrapText="1"/>
    </xf>
    <xf numFmtId="0" fontId="7" fillId="0" borderId="8" xfId="2" applyFont="1" applyFill="1" applyBorder="1" applyAlignment="1">
      <alignment horizontal="left" vertical="center" wrapText="1"/>
    </xf>
    <xf numFmtId="0" fontId="7" fillId="0" borderId="15"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5" fillId="0" borderId="5" xfId="2" applyFont="1" applyFill="1" applyBorder="1" applyAlignment="1">
      <alignment horizontal="left" vertical="center" wrapText="1"/>
    </xf>
    <xf numFmtId="0" fontId="4" fillId="0" borderId="6" xfId="2" applyFont="1" applyFill="1" applyBorder="1" applyAlignment="1">
      <alignment horizontal="left" vertical="center" wrapText="1"/>
    </xf>
    <xf numFmtId="0" fontId="7" fillId="0" borderId="8" xfId="2" applyFont="1" applyFill="1" applyBorder="1" applyAlignment="1">
      <alignment vertical="center"/>
    </xf>
    <xf numFmtId="0" fontId="15" fillId="0" borderId="8" xfId="0" applyFont="1" applyBorder="1" applyAlignment="1">
      <alignment vertical="center"/>
    </xf>
    <xf numFmtId="0" fontId="15" fillId="0" borderId="8" xfId="0" applyFont="1" applyBorder="1" applyAlignment="1">
      <alignment vertical="center" wrapText="1"/>
    </xf>
    <xf numFmtId="0" fontId="6" fillId="0" borderId="8" xfId="0" applyFont="1" applyBorder="1" applyAlignment="1">
      <alignment vertical="center"/>
    </xf>
    <xf numFmtId="0" fontId="4" fillId="0" borderId="6" xfId="2" applyFont="1" applyFill="1" applyBorder="1" applyAlignment="1">
      <alignment vertical="center"/>
    </xf>
    <xf numFmtId="0" fontId="7" fillId="3" borderId="8" xfId="2" applyFont="1" applyFill="1" applyBorder="1" applyAlignment="1">
      <alignment horizontal="center" vertical="center" wrapText="1"/>
    </xf>
    <xf numFmtId="0" fontId="6" fillId="0" borderId="8" xfId="2" applyFont="1" applyFill="1" applyBorder="1" applyAlignment="1">
      <alignment horizontal="center" vertical="center"/>
    </xf>
    <xf numFmtId="0" fontId="17" fillId="0" borderId="0" xfId="2" applyFont="1" applyFill="1" applyAlignment="1">
      <alignment horizontal="left" vertical="center"/>
    </xf>
    <xf numFmtId="0" fontId="15" fillId="0" borderId="0" xfId="2" applyFont="1" applyFill="1" applyAlignment="1">
      <alignment horizontal="left" vertical="center"/>
    </xf>
    <xf numFmtId="0" fontId="14" fillId="0" borderId="0" xfId="2" applyFont="1" applyFill="1" applyBorder="1" applyAlignment="1">
      <alignment horizontal="left" vertical="center"/>
    </xf>
    <xf numFmtId="0" fontId="27" fillId="0" borderId="0" xfId="2" applyNumberFormat="1" applyFont="1" applyFill="1" applyBorder="1" applyAlignment="1">
      <alignment vertical="center"/>
    </xf>
    <xf numFmtId="0" fontId="15" fillId="0" borderId="0" xfId="2" applyNumberFormat="1" applyFont="1" applyFill="1" applyBorder="1" applyAlignment="1">
      <alignment vertical="center"/>
    </xf>
    <xf numFmtId="165" fontId="6" fillId="0" borderId="0" xfId="5" applyFont="1" applyFill="1" applyAlignment="1">
      <alignment horizontal="left" vertical="center"/>
    </xf>
    <xf numFmtId="0" fontId="15" fillId="0" borderId="0" xfId="2" applyFont="1" applyFill="1" applyBorder="1" applyAlignment="1">
      <alignment vertical="center"/>
    </xf>
    <xf numFmtId="165" fontId="15" fillId="0" borderId="0" xfId="5" applyFont="1" applyFill="1" applyAlignment="1">
      <alignment horizontal="left" vertical="center"/>
    </xf>
    <xf numFmtId="0" fontId="15" fillId="8" borderId="27" xfId="2" applyNumberFormat="1" applyFont="1" applyFill="1" applyBorder="1" applyAlignment="1">
      <alignment vertical="center"/>
    </xf>
    <xf numFmtId="0" fontId="15" fillId="6" borderId="28" xfId="2" applyFont="1" applyFill="1" applyBorder="1" applyAlignment="1">
      <alignment vertical="center"/>
    </xf>
    <xf numFmtId="0" fontId="15" fillId="8" borderId="29" xfId="2" applyNumberFormat="1" applyFont="1" applyFill="1" applyBorder="1" applyAlignment="1">
      <alignment vertical="center"/>
    </xf>
    <xf numFmtId="166" fontId="15" fillId="0" borderId="0" xfId="5" applyNumberFormat="1" applyFont="1" applyFill="1" applyAlignment="1">
      <alignment horizontal="left" vertical="center"/>
    </xf>
    <xf numFmtId="0" fontId="15" fillId="0" borderId="0" xfId="2" applyNumberFormat="1" applyFont="1" applyFill="1" applyAlignment="1">
      <alignment horizontal="left" vertical="center"/>
    </xf>
    <xf numFmtId="0" fontId="6" fillId="0" borderId="0" xfId="6" applyFont="1"/>
    <xf numFmtId="0" fontId="6" fillId="0" borderId="0" xfId="2" applyFont="1" applyFill="1" applyBorder="1" applyAlignment="1">
      <alignment horizontal="left" vertical="center"/>
    </xf>
    <xf numFmtId="0" fontId="7" fillId="0" borderId="30" xfId="2" applyFont="1" applyFill="1" applyBorder="1" applyAlignment="1" applyProtection="1">
      <alignment vertical="center"/>
      <protection locked="0"/>
    </xf>
    <xf numFmtId="0" fontId="15" fillId="0" borderId="31" xfId="2" applyFont="1" applyFill="1" applyBorder="1" applyAlignment="1">
      <alignment horizontal="left" vertical="center"/>
    </xf>
    <xf numFmtId="0" fontId="7" fillId="0" borderId="32" xfId="2" applyFont="1" applyFill="1" applyBorder="1" applyAlignment="1">
      <alignment vertical="center"/>
    </xf>
    <xf numFmtId="0" fontId="15" fillId="0" borderId="33" xfId="2" applyFont="1" applyFill="1" applyBorder="1" applyAlignment="1">
      <alignment horizontal="left" vertical="center"/>
    </xf>
    <xf numFmtId="0" fontId="6" fillId="0" borderId="0" xfId="2" applyFont="1" applyFill="1" applyBorder="1" applyAlignment="1">
      <alignment horizontal="right" vertical="center"/>
    </xf>
    <xf numFmtId="0" fontId="41" fillId="0" borderId="0" xfId="7" applyFont="1"/>
    <xf numFmtId="165" fontId="6" fillId="0" borderId="0" xfId="5" applyFont="1"/>
    <xf numFmtId="0" fontId="14" fillId="9" borderId="31" xfId="6" applyFont="1" applyFill="1" applyBorder="1" applyAlignment="1">
      <alignment vertical="center"/>
    </xf>
    <xf numFmtId="0" fontId="16" fillId="0" borderId="0" xfId="2" applyFont="1" applyFill="1" applyBorder="1" applyAlignment="1">
      <alignment vertical="center"/>
    </xf>
    <xf numFmtId="0" fontId="6" fillId="0" borderId="0" xfId="2" applyFont="1" applyFill="1" applyBorder="1" applyAlignment="1">
      <alignment vertical="center"/>
    </xf>
    <xf numFmtId="165" fontId="6" fillId="0" borderId="0" xfId="5" applyFont="1" applyAlignment="1">
      <alignment horizontal="right"/>
    </xf>
    <xf numFmtId="165" fontId="6" fillId="0" borderId="0" xfId="6" applyNumberFormat="1" applyFont="1"/>
    <xf numFmtId="0" fontId="41" fillId="0" borderId="0" xfId="7" applyNumberFormat="1" applyFont="1"/>
    <xf numFmtId="164" fontId="6" fillId="0" borderId="0" xfId="6" applyNumberFormat="1" applyFont="1"/>
    <xf numFmtId="0" fontId="15" fillId="0" borderId="0" xfId="6" applyFont="1"/>
    <xf numFmtId="0" fontId="42" fillId="0" borderId="40" xfId="6" applyFont="1" applyBorder="1"/>
    <xf numFmtId="165" fontId="14" fillId="0" borderId="41" xfId="5" applyFont="1" applyBorder="1"/>
    <xf numFmtId="0" fontId="43" fillId="0" borderId="0" xfId="6" applyFont="1"/>
    <xf numFmtId="0" fontId="14" fillId="6" borderId="0" xfId="6" applyFont="1" applyFill="1" applyBorder="1" applyAlignment="1">
      <alignment vertical="center"/>
    </xf>
    <xf numFmtId="0" fontId="15" fillId="6" borderId="0" xfId="2" applyFont="1" applyFill="1" applyBorder="1" applyAlignment="1">
      <alignment horizontal="left" vertical="center"/>
    </xf>
    <xf numFmtId="165" fontId="15" fillId="6" borderId="0" xfId="5" applyFont="1" applyFill="1" applyBorder="1" applyAlignment="1">
      <alignment horizontal="left" vertical="center"/>
    </xf>
    <xf numFmtId="0" fontId="14" fillId="6" borderId="25" xfId="2" applyFont="1" applyFill="1" applyBorder="1" applyAlignment="1">
      <alignment horizontal="left" vertical="center"/>
    </xf>
    <xf numFmtId="165" fontId="14" fillId="6" borderId="25" xfId="5" applyFont="1" applyFill="1" applyBorder="1" applyAlignment="1">
      <alignment horizontal="left" vertical="center"/>
    </xf>
    <xf numFmtId="0" fontId="15" fillId="6" borderId="25" xfId="2" applyFont="1" applyFill="1" applyBorder="1" applyAlignment="1">
      <alignment horizontal="left" vertical="center"/>
    </xf>
    <xf numFmtId="165" fontId="15" fillId="6" borderId="25" xfId="5" applyFont="1" applyFill="1" applyBorder="1" applyAlignment="1">
      <alignment horizontal="left" vertical="center"/>
    </xf>
    <xf numFmtId="0" fontId="15" fillId="6" borderId="25" xfId="6" applyFont="1" applyFill="1" applyBorder="1"/>
    <xf numFmtId="0" fontId="15" fillId="6" borderId="42" xfId="2" applyFont="1" applyFill="1" applyBorder="1" applyAlignment="1">
      <alignment horizontal="left" vertical="center"/>
    </xf>
    <xf numFmtId="165" fontId="15" fillId="6" borderId="42" xfId="5" applyFont="1" applyFill="1" applyBorder="1" applyAlignment="1">
      <alignment horizontal="left" vertical="center"/>
    </xf>
    <xf numFmtId="0" fontId="43" fillId="0" borderId="0" xfId="6" applyFont="1" applyAlignment="1"/>
    <xf numFmtId="164" fontId="43" fillId="0" borderId="0" xfId="6" applyNumberFormat="1" applyFont="1"/>
    <xf numFmtId="0" fontId="43" fillId="0" borderId="0" xfId="6" applyNumberFormat="1" applyFont="1"/>
    <xf numFmtId="166" fontId="43" fillId="0" borderId="0" xfId="6" applyNumberFormat="1" applyFont="1"/>
    <xf numFmtId="0" fontId="6" fillId="0" borderId="0" xfId="6" applyFont="1" applyAlignment="1"/>
    <xf numFmtId="0" fontId="14" fillId="0" borderId="44" xfId="6" applyFont="1" applyBorder="1"/>
    <xf numFmtId="165" fontId="14" fillId="0" borderId="0" xfId="5" applyFont="1" applyBorder="1"/>
    <xf numFmtId="0" fontId="14" fillId="0" borderId="0" xfId="6" applyFont="1" applyBorder="1"/>
    <xf numFmtId="0" fontId="14" fillId="0" borderId="40" xfId="6" applyFont="1" applyBorder="1"/>
    <xf numFmtId="166" fontId="6" fillId="0" borderId="0" xfId="5" applyNumberFormat="1" applyFont="1"/>
    <xf numFmtId="0" fontId="47" fillId="0" borderId="0" xfId="2" applyFont="1" applyFill="1" applyAlignment="1">
      <alignment horizontal="left" vertical="center"/>
    </xf>
    <xf numFmtId="0" fontId="47" fillId="0" borderId="0" xfId="2" applyFont="1" applyFill="1" applyBorder="1" applyAlignment="1">
      <alignment horizontal="left" vertical="center"/>
    </xf>
    <xf numFmtId="0" fontId="48" fillId="0" borderId="0" xfId="2" applyFont="1" applyFill="1" applyAlignment="1">
      <alignment horizontal="left" vertical="center"/>
    </xf>
    <xf numFmtId="0" fontId="48" fillId="0" borderId="0" xfId="2" applyFont="1" applyFill="1" applyBorder="1" applyAlignment="1">
      <alignment horizontal="left" vertical="center"/>
    </xf>
    <xf numFmtId="0" fontId="49" fillId="0" borderId="0" xfId="2" applyFont="1" applyFill="1" applyBorder="1" applyAlignment="1">
      <alignment horizontal="left" vertical="center"/>
    </xf>
    <xf numFmtId="0" fontId="49" fillId="3" borderId="45" xfId="2" applyFont="1" applyFill="1" applyBorder="1" applyAlignment="1">
      <alignment horizontal="left" vertical="center"/>
    </xf>
    <xf numFmtId="0" fontId="6" fillId="10" borderId="0" xfId="2" applyFont="1" applyFill="1" applyAlignment="1">
      <alignment horizontal="left" vertical="center"/>
    </xf>
    <xf numFmtId="0" fontId="50" fillId="2" borderId="45" xfId="2" applyFont="1" applyFill="1" applyBorder="1" applyAlignment="1">
      <alignment horizontal="left" vertical="center"/>
    </xf>
    <xf numFmtId="0" fontId="50" fillId="0" borderId="45" xfId="2" applyFont="1" applyFill="1" applyBorder="1" applyAlignment="1">
      <alignment horizontal="left" vertical="center"/>
    </xf>
    <xf numFmtId="0" fontId="48" fillId="0" borderId="0" xfId="2" quotePrefix="1" applyFont="1" applyFill="1" applyBorder="1" applyAlignment="1">
      <alignment horizontal="left" vertical="center"/>
    </xf>
    <xf numFmtId="0" fontId="24" fillId="0" borderId="0" xfId="2" applyFont="1" applyFill="1" applyBorder="1" applyAlignment="1" applyProtection="1">
      <alignment vertical="center"/>
      <protection locked="0"/>
    </xf>
    <xf numFmtId="0" fontId="48" fillId="0" borderId="0" xfId="2" applyFont="1" applyFill="1" applyBorder="1" applyAlignment="1">
      <alignment vertical="center"/>
    </xf>
    <xf numFmtId="0" fontId="51" fillId="0" borderId="0" xfId="2" applyFont="1" applyFill="1" applyAlignment="1">
      <alignment horizontal="left" vertical="center"/>
    </xf>
    <xf numFmtId="0" fontId="51" fillId="0" borderId="0" xfId="2" applyFont="1" applyFill="1" applyBorder="1" applyAlignment="1">
      <alignment horizontal="left" vertical="center"/>
    </xf>
    <xf numFmtId="0" fontId="4" fillId="0" borderId="31" xfId="2" applyFont="1" applyFill="1" applyBorder="1" applyAlignment="1" applyProtection="1">
      <alignment horizontal="left" vertical="center"/>
      <protection locked="0"/>
    </xf>
    <xf numFmtId="0" fontId="3" fillId="0" borderId="31" xfId="2" applyFont="1" applyFill="1" applyBorder="1" applyAlignment="1">
      <alignment horizontal="left" vertical="center"/>
    </xf>
    <xf numFmtId="0" fontId="4" fillId="0" borderId="31" xfId="2" applyFont="1" applyFill="1" applyBorder="1" applyAlignment="1">
      <alignment horizontal="left" vertical="center"/>
    </xf>
    <xf numFmtId="0" fontId="5" fillId="0" borderId="31" xfId="2" applyFont="1" applyFill="1" applyBorder="1" applyAlignment="1">
      <alignment horizontal="left" vertical="center"/>
    </xf>
    <xf numFmtId="0" fontId="52" fillId="0" borderId="39" xfId="2" applyFont="1" applyFill="1" applyBorder="1" applyAlignment="1">
      <alignment vertical="center"/>
    </xf>
    <xf numFmtId="0" fontId="16" fillId="0" borderId="30" xfId="2" applyFont="1" applyFill="1" applyBorder="1" applyAlignment="1" applyProtection="1">
      <alignment vertical="center"/>
      <protection locked="0"/>
    </xf>
    <xf numFmtId="0" fontId="6" fillId="0" borderId="31" xfId="2" applyFont="1" applyFill="1" applyBorder="1" applyAlignment="1">
      <alignment horizontal="left" vertical="center"/>
    </xf>
    <xf numFmtId="0" fontId="7" fillId="0" borderId="31" xfId="2" applyFont="1" applyFill="1" applyBorder="1" applyAlignment="1">
      <alignment horizontal="left" vertical="center"/>
    </xf>
    <xf numFmtId="0" fontId="53" fillId="0" borderId="0" xfId="2" applyFont="1" applyFill="1" applyAlignment="1">
      <alignment horizontal="left" vertical="center"/>
    </xf>
    <xf numFmtId="0" fontId="53" fillId="0" borderId="0" xfId="2" applyFont="1" applyFill="1" applyBorder="1" applyAlignment="1">
      <alignment horizontal="left" vertical="center"/>
    </xf>
    <xf numFmtId="0" fontId="7" fillId="0" borderId="39" xfId="2" applyFont="1" applyFill="1" applyBorder="1" applyAlignment="1" applyProtection="1">
      <alignment horizontal="left" vertical="center" indent="2"/>
      <protection locked="0"/>
    </xf>
    <xf numFmtId="0" fontId="7" fillId="3" borderId="46" xfId="2" applyFont="1" applyFill="1" applyBorder="1" applyAlignment="1">
      <alignment vertical="center"/>
    </xf>
    <xf numFmtId="0" fontId="15" fillId="2" borderId="47" xfId="2" applyFont="1" applyFill="1" applyBorder="1" applyAlignment="1">
      <alignment horizontal="left" vertical="center"/>
    </xf>
    <xf numFmtId="0" fontId="7" fillId="0" borderId="46" xfId="2" applyFont="1" applyFill="1" applyBorder="1" applyAlignment="1">
      <alignment vertical="center"/>
    </xf>
    <xf numFmtId="0" fontId="7" fillId="0" borderId="30" xfId="2" applyFont="1" applyFill="1" applyBorder="1" applyAlignment="1" applyProtection="1">
      <alignment horizontal="left" vertical="center" indent="2"/>
      <protection locked="0"/>
    </xf>
    <xf numFmtId="0" fontId="15" fillId="2" borderId="33" xfId="2" applyFont="1" applyFill="1" applyBorder="1" applyAlignment="1">
      <alignment horizontal="left" vertical="center"/>
    </xf>
    <xf numFmtId="167" fontId="7" fillId="3" borderId="46" xfId="2" applyNumberFormat="1" applyFont="1" applyFill="1" applyBorder="1" applyAlignment="1">
      <alignment vertical="center"/>
    </xf>
    <xf numFmtId="0" fontId="6" fillId="11" borderId="44" xfId="2" applyFont="1" applyFill="1" applyBorder="1" applyAlignment="1">
      <alignment horizontal="left" vertical="center"/>
    </xf>
    <xf numFmtId="0" fontId="7" fillId="0" borderId="39" xfId="2" applyFont="1" applyFill="1" applyBorder="1" applyAlignment="1" applyProtection="1">
      <alignment horizontal="left" vertical="center" wrapText="1" indent="2"/>
      <protection locked="0"/>
    </xf>
    <xf numFmtId="0" fontId="7" fillId="3" borderId="0" xfId="2" applyFont="1" applyFill="1" applyBorder="1" applyAlignment="1">
      <alignment vertical="center"/>
    </xf>
    <xf numFmtId="167" fontId="7" fillId="3" borderId="0" xfId="2" applyNumberFormat="1" applyFont="1" applyFill="1" applyBorder="1" applyAlignment="1">
      <alignment vertical="center"/>
    </xf>
    <xf numFmtId="0" fontId="54" fillId="3" borderId="28" xfId="2" applyFont="1" applyFill="1" applyBorder="1" applyAlignment="1">
      <alignment vertical="center"/>
    </xf>
    <xf numFmtId="0" fontId="7" fillId="0" borderId="48" xfId="2" applyFont="1" applyFill="1" applyBorder="1" applyAlignment="1" applyProtection="1">
      <alignment horizontal="left" vertical="center" wrapText="1" indent="2"/>
      <protection locked="0"/>
    </xf>
    <xf numFmtId="0" fontId="15" fillId="0" borderId="25" xfId="2" applyFont="1" applyFill="1" applyBorder="1" applyAlignment="1">
      <alignment horizontal="left" vertical="center"/>
    </xf>
    <xf numFmtId="0" fontId="15" fillId="2" borderId="25" xfId="2" applyFont="1" applyFill="1" applyBorder="1" applyAlignment="1">
      <alignment horizontal="left" vertical="center"/>
    </xf>
    <xf numFmtId="0" fontId="15" fillId="2" borderId="0" xfId="2" applyFont="1" applyFill="1" applyBorder="1" applyAlignment="1">
      <alignment horizontal="left" vertical="center"/>
    </xf>
    <xf numFmtId="0" fontId="15" fillId="0" borderId="48" xfId="2" applyFont="1" applyFill="1" applyBorder="1" applyAlignment="1">
      <alignment horizontal="left" vertical="center"/>
    </xf>
    <xf numFmtId="0" fontId="15" fillId="2" borderId="49" xfId="2" applyFont="1" applyFill="1" applyBorder="1" applyAlignment="1">
      <alignment horizontal="left" vertical="center"/>
    </xf>
    <xf numFmtId="0" fontId="22" fillId="3" borderId="31" xfId="3" applyFont="1" applyFill="1" applyBorder="1" applyAlignment="1">
      <alignment vertical="center"/>
    </xf>
    <xf numFmtId="0" fontId="55" fillId="2" borderId="31" xfId="2" applyFont="1" applyFill="1" applyBorder="1" applyAlignment="1">
      <alignment vertical="center"/>
    </xf>
    <xf numFmtId="0" fontId="23" fillId="0" borderId="50" xfId="4" applyFont="1" applyFill="1" applyBorder="1" applyAlignment="1" applyProtection="1">
      <alignment vertical="center"/>
      <protection locked="0"/>
    </xf>
    <xf numFmtId="0" fontId="6" fillId="0" borderId="51" xfId="2" applyFont="1" applyFill="1" applyBorder="1" applyAlignment="1">
      <alignment horizontal="left" vertical="center"/>
    </xf>
    <xf numFmtId="0" fontId="7" fillId="0" borderId="0" xfId="2" applyFont="1" applyFill="1" applyBorder="1" applyAlignment="1">
      <alignment vertical="center"/>
    </xf>
    <xf numFmtId="0" fontId="6" fillId="0" borderId="44" xfId="2" applyFont="1" applyFill="1" applyBorder="1" applyAlignment="1">
      <alignment horizontal="left" vertical="center"/>
    </xf>
    <xf numFmtId="0" fontId="55" fillId="0" borderId="0" xfId="2" applyFont="1" applyFill="1" applyBorder="1" applyAlignment="1">
      <alignment vertical="center"/>
    </xf>
    <xf numFmtId="0" fontId="52" fillId="0" borderId="0" xfId="2" applyFont="1" applyFill="1" applyBorder="1" applyAlignment="1">
      <alignment vertical="center"/>
    </xf>
    <xf numFmtId="0" fontId="7" fillId="0" borderId="0" xfId="2" applyFont="1" applyFill="1" applyBorder="1" applyAlignment="1">
      <alignment horizontal="left" vertical="center" indent="1"/>
    </xf>
    <xf numFmtId="0" fontId="7" fillId="3" borderId="38" xfId="2" applyFont="1" applyFill="1" applyBorder="1" applyAlignment="1">
      <alignment vertical="center" wrapText="1"/>
    </xf>
    <xf numFmtId="0" fontId="55" fillId="2" borderId="38" xfId="2" applyFont="1" applyFill="1" applyBorder="1" applyAlignment="1">
      <alignment vertical="center"/>
    </xf>
    <xf numFmtId="0" fontId="7" fillId="0" borderId="31" xfId="2" applyFont="1" applyFill="1" applyBorder="1" applyAlignment="1">
      <alignment horizontal="left" vertical="center" indent="1"/>
    </xf>
    <xf numFmtId="0" fontId="37" fillId="3" borderId="28" xfId="3" applyFont="1" applyFill="1" applyBorder="1" applyAlignment="1">
      <alignment vertical="center" wrapText="1"/>
    </xf>
    <xf numFmtId="0" fontId="55" fillId="2" borderId="0" xfId="2" applyFont="1" applyFill="1" applyBorder="1" applyAlignment="1">
      <alignment vertical="center"/>
    </xf>
    <xf numFmtId="0" fontId="10" fillId="0" borderId="39" xfId="2" applyFont="1" applyFill="1" applyBorder="1" applyAlignment="1" applyProtection="1">
      <alignment horizontal="left" vertical="center" indent="2"/>
      <protection locked="0"/>
    </xf>
    <xf numFmtId="0" fontId="7" fillId="0" borderId="39" xfId="2" applyFont="1" applyFill="1" applyBorder="1" applyAlignment="1" applyProtection="1">
      <alignment horizontal="left" vertical="center" indent="4"/>
      <protection locked="0"/>
    </xf>
    <xf numFmtId="0" fontId="7" fillId="0" borderId="39" xfId="2" applyFont="1" applyFill="1" applyBorder="1" applyAlignment="1" applyProtection="1">
      <alignment horizontal="left" vertical="center" indent="6"/>
      <protection locked="0"/>
    </xf>
    <xf numFmtId="0" fontId="15" fillId="0" borderId="52" xfId="2" applyFont="1" applyFill="1" applyBorder="1" applyAlignment="1">
      <alignment horizontal="left" vertical="center"/>
    </xf>
    <xf numFmtId="0" fontId="15" fillId="2" borderId="28" xfId="2" applyFont="1" applyFill="1" applyBorder="1" applyAlignment="1">
      <alignment horizontal="left" vertical="center"/>
    </xf>
    <xf numFmtId="0" fontId="56" fillId="0" borderId="25" xfId="4" applyFont="1" applyFill="1" applyBorder="1" applyAlignment="1" applyProtection="1">
      <alignment horizontal="left" vertical="center" indent="2"/>
      <protection locked="0"/>
    </xf>
    <xf numFmtId="0" fontId="7" fillId="3" borderId="25" xfId="2" applyFont="1" applyFill="1" applyBorder="1" applyAlignment="1">
      <alignment vertical="center"/>
    </xf>
    <xf numFmtId="0" fontId="7" fillId="0" borderId="0" xfId="2" applyFont="1" applyFill="1" applyBorder="1" applyAlignment="1" applyProtection="1">
      <alignment horizontal="left" vertical="center" indent="4"/>
      <protection locked="0"/>
    </xf>
    <xf numFmtId="168" fontId="7" fillId="3" borderId="0" xfId="5" applyNumberFormat="1" applyFont="1" applyFill="1" applyBorder="1" applyAlignment="1">
      <alignment vertical="center"/>
    </xf>
    <xf numFmtId="0" fontId="7" fillId="0" borderId="31" xfId="2" applyFont="1" applyFill="1" applyBorder="1" applyAlignment="1" applyProtection="1">
      <alignment horizontal="left" vertical="center" indent="4"/>
      <protection locked="0"/>
    </xf>
    <xf numFmtId="0" fontId="37" fillId="3" borderId="31" xfId="3" applyFont="1" applyFill="1" applyBorder="1" applyAlignment="1">
      <alignment vertical="center" wrapText="1"/>
    </xf>
    <xf numFmtId="0" fontId="15" fillId="2" borderId="31" xfId="2" applyFont="1" applyFill="1" applyBorder="1" applyAlignment="1">
      <alignment horizontal="left" vertical="center"/>
    </xf>
    <xf numFmtId="0" fontId="23" fillId="0" borderId="30" xfId="4" applyFont="1" applyFill="1" applyBorder="1" applyAlignment="1" applyProtection="1">
      <alignment horizontal="left" vertical="center" wrapText="1"/>
      <protection locked="0"/>
    </xf>
    <xf numFmtId="0" fontId="7" fillId="0" borderId="31" xfId="2" applyFont="1" applyFill="1" applyBorder="1" applyAlignment="1">
      <alignment vertical="center"/>
    </xf>
    <xf numFmtId="0" fontId="7" fillId="0" borderId="30" xfId="2" applyFont="1" applyFill="1" applyBorder="1" applyAlignment="1" applyProtection="1">
      <alignment horizontal="left" vertical="center" indent="4"/>
      <protection locked="0"/>
    </xf>
    <xf numFmtId="0" fontId="16" fillId="0" borderId="51" xfId="2" applyFont="1" applyFill="1" applyBorder="1" applyAlignment="1" applyProtection="1">
      <alignment vertical="center"/>
      <protection locked="0"/>
    </xf>
    <xf numFmtId="0" fontId="20" fillId="0" borderId="44" xfId="2" applyFont="1" applyFill="1" applyBorder="1" applyAlignment="1">
      <alignment horizontal="left" vertical="center"/>
    </xf>
    <xf numFmtId="0" fontId="57" fillId="0" borderId="44" xfId="2" applyFont="1" applyFill="1" applyBorder="1" applyAlignment="1">
      <alignment vertical="center"/>
    </xf>
    <xf numFmtId="0" fontId="58" fillId="0" borderId="0" xfId="2" applyFont="1" applyFill="1" applyBorder="1" applyAlignment="1">
      <alignment vertical="center"/>
    </xf>
    <xf numFmtId="0" fontId="59" fillId="0" borderId="0" xfId="2" applyFont="1" applyFill="1" applyBorder="1" applyAlignment="1">
      <alignment vertical="center"/>
    </xf>
    <xf numFmtId="0" fontId="6" fillId="3" borderId="0" xfId="2" applyFont="1" applyFill="1" applyBorder="1" applyAlignment="1">
      <alignment horizontal="right" vertical="center"/>
    </xf>
    <xf numFmtId="0" fontId="7" fillId="6" borderId="0" xfId="2" applyFont="1" applyFill="1" applyBorder="1" applyAlignment="1">
      <alignment horizontal="left" vertical="center"/>
    </xf>
    <xf numFmtId="0" fontId="6" fillId="6" borderId="0" xfId="2" applyFont="1" applyFill="1" applyBorder="1" applyAlignment="1">
      <alignment horizontal="left" vertical="center"/>
    </xf>
    <xf numFmtId="0" fontId="6" fillId="6" borderId="0" xfId="2" applyFont="1" applyFill="1" applyBorder="1" applyAlignment="1">
      <alignment vertical="center"/>
    </xf>
    <xf numFmtId="0" fontId="29" fillId="6" borderId="0" xfId="2" applyFont="1" applyFill="1" applyBorder="1" applyAlignment="1">
      <alignment vertical="center"/>
    </xf>
    <xf numFmtId="0" fontId="10" fillId="6" borderId="0" xfId="2" applyFont="1" applyFill="1" applyBorder="1" applyAlignment="1">
      <alignment vertical="center"/>
    </xf>
    <xf numFmtId="0" fontId="62" fillId="0" borderId="0" xfId="6" applyFont="1"/>
    <xf numFmtId="0" fontId="6" fillId="10" borderId="0" xfId="2" applyFont="1" applyFill="1" applyBorder="1" applyAlignment="1">
      <alignment horizontal="left" vertical="center"/>
    </xf>
    <xf numFmtId="0" fontId="10" fillId="10" borderId="0" xfId="2" applyFont="1" applyFill="1" applyBorder="1" applyAlignment="1">
      <alignment vertical="center"/>
    </xf>
    <xf numFmtId="0" fontId="22" fillId="10" borderId="0" xfId="4" applyFont="1" applyFill="1" applyBorder="1" applyAlignment="1"/>
    <xf numFmtId="0" fontId="50" fillId="2" borderId="45" xfId="2" applyFont="1" applyFill="1" applyBorder="1" applyAlignment="1">
      <alignment horizontal="left" vertical="center" wrapText="1"/>
    </xf>
    <xf numFmtId="0" fontId="49" fillId="10" borderId="0" xfId="2" applyFont="1" applyFill="1" applyBorder="1" applyAlignment="1">
      <alignment horizontal="left" vertical="center"/>
    </xf>
    <xf numFmtId="0" fontId="22" fillId="6" borderId="0" xfId="3" applyFont="1" applyFill="1" applyBorder="1" applyAlignment="1"/>
    <xf numFmtId="0" fontId="22" fillId="0" borderId="0" xfId="3" applyFont="1" applyFill="1" applyBorder="1" applyAlignment="1"/>
    <xf numFmtId="0" fontId="20" fillId="6" borderId="58" xfId="2" applyFont="1" applyFill="1" applyBorder="1" applyAlignment="1">
      <alignment vertical="center" wrapText="1"/>
    </xf>
    <xf numFmtId="0" fontId="15" fillId="0" borderId="0" xfId="2" applyFont="1" applyFill="1" applyBorder="1" applyAlignment="1">
      <alignment vertical="center" wrapText="1"/>
    </xf>
    <xf numFmtId="0" fontId="20" fillId="6" borderId="24" xfId="2" applyFont="1" applyFill="1" applyBorder="1" applyAlignment="1">
      <alignment vertical="center" wrapText="1"/>
    </xf>
    <xf numFmtId="0" fontId="15" fillId="6" borderId="25" xfId="2" applyFont="1" applyFill="1" applyBorder="1" applyAlignment="1">
      <alignment vertical="center" wrapText="1"/>
    </xf>
    <xf numFmtId="0" fontId="15" fillId="6" borderId="59" xfId="2" applyFont="1" applyFill="1" applyBorder="1" applyAlignment="1">
      <alignment vertical="center" wrapText="1"/>
    </xf>
    <xf numFmtId="0" fontId="15" fillId="6" borderId="60" xfId="2" applyFont="1" applyFill="1" applyBorder="1" applyAlignment="1">
      <alignment vertical="center" wrapText="1"/>
    </xf>
    <xf numFmtId="0" fontId="15" fillId="6" borderId="0" xfId="2" applyFont="1" applyFill="1" applyBorder="1" applyAlignment="1">
      <alignment vertical="center" wrapText="1"/>
    </xf>
    <xf numFmtId="0" fontId="17" fillId="6" borderId="60" xfId="2" applyFont="1" applyFill="1" applyBorder="1" applyAlignment="1">
      <alignment vertical="center" wrapText="1"/>
    </xf>
    <xf numFmtId="0" fontId="17" fillId="6" borderId="61" xfId="2" applyFont="1" applyFill="1" applyBorder="1" applyAlignment="1">
      <alignment vertical="center" wrapText="1"/>
    </xf>
    <xf numFmtId="0" fontId="17" fillId="6" borderId="27" xfId="2" applyFont="1" applyFill="1" applyBorder="1" applyAlignment="1">
      <alignment vertical="center" wrapText="1"/>
    </xf>
    <xf numFmtId="0" fontId="15" fillId="6" borderId="28" xfId="2" applyFont="1" applyFill="1" applyBorder="1" applyAlignment="1">
      <alignment vertical="center" wrapText="1"/>
    </xf>
    <xf numFmtId="0" fontId="15" fillId="0" borderId="37" xfId="2" applyFont="1" applyFill="1" applyBorder="1" applyAlignment="1">
      <alignment horizontal="left" vertical="center"/>
    </xf>
    <xf numFmtId="0" fontId="7" fillId="0" borderId="37" xfId="2" applyFont="1" applyFill="1" applyBorder="1" applyAlignment="1">
      <alignment vertical="center"/>
    </xf>
    <xf numFmtId="0" fontId="43" fillId="0" borderId="0" xfId="6" applyFont="1"/>
    <xf numFmtId="0" fontId="6" fillId="0" borderId="0" xfId="6" applyFont="1" applyAlignment="1">
      <alignment wrapText="1"/>
    </xf>
    <xf numFmtId="0" fontId="64" fillId="0" borderId="0" xfId="2" applyFont="1" applyFill="1" applyAlignment="1">
      <alignment horizontal="left" vertical="center"/>
    </xf>
    <xf numFmtId="0" fontId="10" fillId="0" borderId="8" xfId="2" applyFont="1" applyFill="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0" fontId="15" fillId="0" borderId="8" xfId="0" applyFont="1" applyBorder="1" applyAlignment="1">
      <alignment horizontal="left" vertical="center"/>
    </xf>
    <xf numFmtId="0" fontId="6" fillId="0" borderId="0" xfId="2" applyFont="1" applyFill="1" applyAlignment="1">
      <alignment horizontal="left" vertical="center"/>
    </xf>
    <xf numFmtId="0" fontId="65" fillId="0" borderId="0" xfId="0" applyFont="1"/>
    <xf numFmtId="0" fontId="47" fillId="0" borderId="0" xfId="0" applyFont="1"/>
    <xf numFmtId="0" fontId="47" fillId="0" borderId="9" xfId="0" applyFont="1" applyBorder="1"/>
    <xf numFmtId="0" fontId="47" fillId="0" borderId="10" xfId="0" applyFont="1" applyBorder="1"/>
    <xf numFmtId="0" fontId="47" fillId="0" borderId="8" xfId="0" applyFont="1" applyBorder="1"/>
    <xf numFmtId="0" fontId="42" fillId="0" borderId="9" xfId="0" applyFont="1" applyBorder="1"/>
    <xf numFmtId="0" fontId="42" fillId="0" borderId="0" xfId="0" applyFont="1"/>
    <xf numFmtId="0" fontId="47" fillId="0" borderId="7" xfId="0" applyFont="1" applyBorder="1"/>
    <xf numFmtId="0" fontId="42" fillId="0" borderId="7" xfId="0" applyFont="1" applyFill="1" applyBorder="1" applyAlignment="1">
      <alignment horizontal="left" vertical="center" wrapText="1"/>
    </xf>
    <xf numFmtId="0" fontId="42" fillId="0" borderId="7" xfId="0" applyFont="1" applyBorder="1"/>
    <xf numFmtId="0" fontId="47" fillId="0" borderId="15" xfId="0" applyFont="1" applyBorder="1"/>
    <xf numFmtId="0" fontId="47" fillId="0" borderId="10" xfId="0" applyFont="1" applyBorder="1" applyAlignment="1">
      <alignment wrapText="1"/>
    </xf>
    <xf numFmtId="169" fontId="47" fillId="0" borderId="10" xfId="0" applyNumberFormat="1" applyFont="1" applyBorder="1"/>
    <xf numFmtId="0" fontId="47" fillId="0" borderId="9" xfId="0" applyFont="1" applyFill="1" applyBorder="1"/>
    <xf numFmtId="0" fontId="47" fillId="0" borderId="10" xfId="0" applyFont="1" applyFill="1" applyBorder="1"/>
    <xf numFmtId="0" fontId="47" fillId="0" borderId="6" xfId="0" applyFont="1" applyBorder="1" applyAlignment="1">
      <alignment vertical="center"/>
    </xf>
    <xf numFmtId="0" fontId="47" fillId="0" borderId="8" xfId="0" applyFont="1" applyBorder="1" applyAlignment="1">
      <alignment vertical="center" wrapText="1"/>
    </xf>
    <xf numFmtId="0" fontId="47" fillId="0" borderId="10" xfId="0" applyFont="1" applyBorder="1" applyAlignment="1">
      <alignment vertical="center"/>
    </xf>
    <xf numFmtId="0" fontId="47" fillId="0" borderId="0" xfId="0" applyFont="1" applyAlignment="1"/>
    <xf numFmtId="0" fontId="47" fillId="0" borderId="10" xfId="0" applyFont="1" applyBorder="1" applyAlignment="1"/>
    <xf numFmtId="0" fontId="47" fillId="0" borderId="0" xfId="0" applyFont="1" applyAlignment="1">
      <alignment horizontal="left"/>
    </xf>
    <xf numFmtId="0" fontId="47" fillId="0" borderId="0" xfId="0" applyFont="1" applyBorder="1"/>
    <xf numFmtId="0" fontId="47" fillId="0" borderId="10" xfId="0" applyFont="1" applyBorder="1" applyAlignment="1">
      <alignment horizontal="left"/>
    </xf>
    <xf numFmtId="0" fontId="66" fillId="0" borderId="0" xfId="0" applyFont="1"/>
    <xf numFmtId="0" fontId="47" fillId="0" borderId="7" xfId="0" applyFont="1" applyFill="1" applyBorder="1"/>
    <xf numFmtId="0" fontId="47" fillId="0" borderId="8" xfId="0" applyFont="1" applyFill="1" applyBorder="1"/>
    <xf numFmtId="0" fontId="47" fillId="0" borderId="8" xfId="0" applyFont="1" applyBorder="1" applyAlignment="1">
      <alignment vertical="center"/>
    </xf>
    <xf numFmtId="0" fontId="42" fillId="0" borderId="7" xfId="0" applyFont="1" applyFill="1" applyBorder="1" applyAlignment="1">
      <alignment vertical="center"/>
    </xf>
    <xf numFmtId="0" fontId="47" fillId="0" borderId="8" xfId="0" applyFont="1" applyFill="1" applyBorder="1" applyAlignment="1">
      <alignment vertical="center"/>
    </xf>
    <xf numFmtId="0" fontId="42" fillId="0" borderId="7" xfId="0" applyFont="1" applyBorder="1" applyAlignment="1">
      <alignment vertical="center"/>
    </xf>
    <xf numFmtId="0" fontId="69" fillId="6" borderId="0" xfId="2" applyFont="1" applyFill="1" applyBorder="1" applyAlignment="1">
      <alignment vertical="center"/>
    </xf>
    <xf numFmtId="0" fontId="58" fillId="6" borderId="0" xfId="2" applyFont="1" applyFill="1" applyBorder="1" applyAlignment="1">
      <alignment vertical="center"/>
    </xf>
    <xf numFmtId="0" fontId="47" fillId="6" borderId="0" xfId="2" applyFont="1" applyFill="1" applyBorder="1" applyAlignment="1">
      <alignment horizontal="left" vertical="center"/>
    </xf>
    <xf numFmtId="0" fontId="58" fillId="6" borderId="0" xfId="2" applyFont="1" applyFill="1" applyBorder="1" applyAlignment="1">
      <alignment horizontal="left" vertical="center"/>
    </xf>
    <xf numFmtId="0" fontId="59" fillId="6" borderId="0" xfId="2" applyFont="1" applyFill="1" applyBorder="1" applyAlignment="1">
      <alignment horizontal="left" vertical="center"/>
    </xf>
    <xf numFmtId="0" fontId="70" fillId="6" borderId="0" xfId="2" applyFont="1" applyFill="1" applyBorder="1" applyAlignment="1">
      <alignment horizontal="left" vertical="center"/>
    </xf>
    <xf numFmtId="0" fontId="68" fillId="6" borderId="0" xfId="2" applyFont="1" applyFill="1" applyBorder="1" applyAlignment="1">
      <alignment vertical="center"/>
    </xf>
    <xf numFmtId="0" fontId="58" fillId="6" borderId="0" xfId="2" applyFont="1" applyFill="1" applyBorder="1" applyAlignment="1">
      <alignment vertical="center" wrapText="1"/>
    </xf>
    <xf numFmtId="0" fontId="70" fillId="6" borderId="0" xfId="2" applyFont="1" applyFill="1" applyBorder="1" applyAlignment="1">
      <alignment vertical="center"/>
    </xf>
    <xf numFmtId="0" fontId="59" fillId="6" borderId="0" xfId="2" applyFont="1" applyFill="1" applyBorder="1" applyAlignment="1">
      <alignment vertical="center"/>
    </xf>
    <xf numFmtId="0" fontId="6" fillId="0" borderId="0" xfId="2" applyFont="1" applyAlignment="1">
      <alignment horizontal="left" vertical="center"/>
    </xf>
    <xf numFmtId="0" fontId="71" fillId="0" borderId="0" xfId="2" applyFont="1" applyFill="1" applyAlignment="1">
      <alignment horizontal="left" vertical="center"/>
    </xf>
    <xf numFmtId="0" fontId="6" fillId="12" borderId="0" xfId="2" applyFont="1" applyFill="1" applyAlignment="1">
      <alignment horizontal="left" vertical="center"/>
    </xf>
    <xf numFmtId="0" fontId="6" fillId="0" borderId="0" xfId="2" applyFont="1" applyFill="1" applyAlignment="1">
      <alignment horizontal="left" vertical="center"/>
    </xf>
    <xf numFmtId="0" fontId="15" fillId="6" borderId="61" xfId="2" applyFont="1" applyFill="1" applyBorder="1" applyAlignment="1">
      <alignment vertical="center" wrapText="1"/>
    </xf>
    <xf numFmtId="0" fontId="53" fillId="0" borderId="8" xfId="0" applyFont="1" applyBorder="1" applyAlignment="1">
      <alignment vertical="center" wrapText="1"/>
    </xf>
    <xf numFmtId="0" fontId="10" fillId="0" borderId="8" xfId="2" applyFont="1" applyFill="1" applyBorder="1" applyAlignment="1">
      <alignment vertical="center" wrapText="1"/>
    </xf>
    <xf numFmtId="0" fontId="7" fillId="0" borderId="10" xfId="2" applyFont="1" applyFill="1" applyBorder="1" applyAlignment="1">
      <alignment vertical="center" wrapText="1"/>
    </xf>
    <xf numFmtId="0" fontId="47" fillId="0" borderId="28" xfId="0" applyFont="1" applyBorder="1"/>
    <xf numFmtId="0" fontId="6" fillId="0" borderId="10" xfId="2" applyFont="1" applyFill="1" applyBorder="1" applyAlignment="1">
      <alignment vertical="center"/>
    </xf>
    <xf numFmtId="0" fontId="16" fillId="0" borderId="0" xfId="2" applyFont="1" applyFill="1" applyBorder="1" applyAlignment="1">
      <alignment horizontal="left" vertical="center" wrapText="1"/>
    </xf>
    <xf numFmtId="0" fontId="58" fillId="6" borderId="0" xfId="2" applyFont="1" applyFill="1" applyBorder="1" applyAlignment="1">
      <alignment horizontal="left" vertical="center" wrapText="1" indent="2"/>
    </xf>
    <xf numFmtId="0" fontId="16" fillId="0" borderId="0" xfId="2" applyFont="1" applyFill="1" applyBorder="1" applyAlignment="1">
      <alignment horizontal="left" vertical="center"/>
    </xf>
    <xf numFmtId="0" fontId="10" fillId="6" borderId="0" xfId="2" applyFont="1" applyFill="1" applyBorder="1" applyAlignment="1">
      <alignment horizontal="left" vertical="center"/>
    </xf>
    <xf numFmtId="0" fontId="16" fillId="0" borderId="37" xfId="2" applyFont="1" applyFill="1" applyBorder="1" applyAlignment="1">
      <alignment horizontal="left" vertical="center"/>
    </xf>
    <xf numFmtId="0" fontId="14" fillId="0" borderId="7" xfId="2" applyFont="1" applyFill="1" applyBorder="1" applyAlignment="1">
      <alignment horizontal="left" vertical="center" wrapText="1"/>
    </xf>
    <xf numFmtId="0" fontId="6" fillId="0" borderId="0" xfId="2" applyFont="1" applyFill="1" applyAlignment="1">
      <alignment horizontal="left" vertical="center"/>
    </xf>
    <xf numFmtId="0" fontId="23" fillId="6" borderId="0" xfId="4" applyFont="1" applyFill="1" applyBorder="1" applyAlignment="1">
      <alignment horizontal="center" vertical="center"/>
    </xf>
    <xf numFmtId="0" fontId="24" fillId="6" borderId="0" xfId="2" applyFont="1" applyFill="1" applyBorder="1" applyAlignment="1">
      <alignment vertical="center"/>
    </xf>
    <xf numFmtId="0" fontId="15" fillId="0" borderId="0" xfId="2" applyFont="1" applyFill="1" applyBorder="1" applyAlignment="1">
      <alignment horizontal="left" vertical="center"/>
    </xf>
    <xf numFmtId="0" fontId="10" fillId="0" borderId="0" xfId="2" applyFont="1" applyFill="1" applyBorder="1" applyAlignment="1">
      <alignment vertical="center"/>
    </xf>
    <xf numFmtId="0" fontId="37" fillId="6" borderId="0" xfId="4" applyFont="1" applyFill="1" applyAlignment="1"/>
    <xf numFmtId="0" fontId="38" fillId="6" borderId="0" xfId="6" applyFont="1" applyFill="1" applyBorder="1" applyAlignment="1">
      <alignment vertical="center"/>
    </xf>
    <xf numFmtId="0" fontId="39" fillId="3" borderId="0" xfId="4" applyFont="1" applyFill="1" applyBorder="1" applyAlignment="1">
      <alignment horizontal="left" vertical="center" wrapText="1"/>
    </xf>
    <xf numFmtId="0" fontId="15" fillId="6" borderId="0" xfId="2" applyFont="1" applyFill="1" applyBorder="1" applyAlignment="1">
      <alignment horizontal="left" vertical="center" indent="1"/>
    </xf>
    <xf numFmtId="0" fontId="46" fillId="6" borderId="0" xfId="6" applyFont="1" applyFill="1" applyAlignment="1">
      <alignment vertical="center" wrapText="1"/>
    </xf>
    <xf numFmtId="0" fontId="15" fillId="6" borderId="0" xfId="6" applyFont="1" applyFill="1" applyAlignment="1">
      <alignment horizontal="left" vertical="center" wrapText="1" indent="2"/>
    </xf>
    <xf numFmtId="0" fontId="43" fillId="0" borderId="0" xfId="6" applyFont="1" applyAlignment="1"/>
    <xf numFmtId="0" fontId="44" fillId="6" borderId="0" xfId="6" applyFont="1" applyFill="1" applyBorder="1" applyAlignment="1">
      <alignment vertical="center"/>
    </xf>
    <xf numFmtId="0" fontId="42" fillId="0" borderId="16" xfId="0" applyFont="1" applyBorder="1" applyAlignment="1">
      <alignment horizontal="left" vertical="center" wrapText="1"/>
    </xf>
    <xf numFmtId="0" fontId="2" fillId="3" borderId="8" xfId="1" applyFill="1" applyBorder="1" applyAlignment="1">
      <alignment horizontal="center" vertical="center" wrapText="1"/>
    </xf>
    <xf numFmtId="0" fontId="72" fillId="13" borderId="0" xfId="4" applyFont="1" applyFill="1" applyBorder="1" applyAlignment="1">
      <alignment wrapText="1"/>
    </xf>
    <xf numFmtId="3" fontId="7" fillId="14" borderId="59" xfId="2" applyNumberFormat="1" applyFont="1" applyFill="1" applyBorder="1" applyAlignment="1">
      <alignment vertical="center" wrapText="1"/>
    </xf>
    <xf numFmtId="4" fontId="7" fillId="14" borderId="59" xfId="2" applyNumberFormat="1" applyFont="1" applyFill="1" applyBorder="1" applyAlignment="1">
      <alignment vertical="center" wrapText="1"/>
    </xf>
    <xf numFmtId="0" fontId="7" fillId="14" borderId="59" xfId="2" applyFont="1" applyFill="1" applyBorder="1" applyAlignment="1">
      <alignment vertical="center" wrapText="1"/>
    </xf>
    <xf numFmtId="3" fontId="7" fillId="14" borderId="61" xfId="2" applyNumberFormat="1" applyFont="1" applyFill="1" applyBorder="1" applyAlignment="1">
      <alignment vertical="center" wrapText="1"/>
    </xf>
    <xf numFmtId="3" fontId="7" fillId="14" borderId="59" xfId="2" applyNumberFormat="1" applyFont="1" applyFill="1" applyBorder="1" applyAlignment="1">
      <alignment horizontal="left" vertical="center" wrapText="1"/>
    </xf>
    <xf numFmtId="0" fontId="72" fillId="14" borderId="59" xfId="4" applyFont="1" applyFill="1" applyBorder="1" applyAlignment="1">
      <alignment vertical="center" wrapText="1"/>
    </xf>
    <xf numFmtId="0" fontId="6" fillId="0" borderId="0" xfId="2" applyFont="1" applyFill="1" applyAlignment="1">
      <alignment horizontal="left" vertical="center"/>
    </xf>
    <xf numFmtId="0" fontId="6" fillId="0" borderId="0" xfId="2" applyFont="1" applyFill="1" applyAlignment="1">
      <alignment horizontal="left" vertical="center"/>
    </xf>
    <xf numFmtId="14" fontId="6" fillId="3" borderId="0" xfId="2" applyNumberFormat="1" applyFont="1" applyFill="1" applyBorder="1" applyAlignment="1">
      <alignment horizontal="right" vertical="center"/>
    </xf>
    <xf numFmtId="0" fontId="2" fillId="3" borderId="8" xfId="1" applyFill="1" applyBorder="1" applyAlignment="1">
      <alignment vertical="center" wrapText="1"/>
    </xf>
    <xf numFmtId="0" fontId="2" fillId="14" borderId="8" xfId="1" applyFill="1" applyBorder="1" applyAlignment="1">
      <alignment horizontal="center" vertical="center" wrapText="1"/>
    </xf>
    <xf numFmtId="0" fontId="7" fillId="14" borderId="59" xfId="2" applyFont="1" applyFill="1" applyBorder="1" applyAlignment="1">
      <alignment horizontal="center" vertical="center" wrapText="1"/>
    </xf>
    <xf numFmtId="166" fontId="73" fillId="0" borderId="0" xfId="2" applyNumberFormat="1" applyFont="1" applyFill="1" applyAlignment="1">
      <alignment horizontal="left" vertical="center"/>
    </xf>
    <xf numFmtId="0" fontId="6" fillId="0" borderId="0" xfId="2" applyFont="1" applyFill="1" applyAlignment="1">
      <alignment horizontal="left" vertical="center"/>
    </xf>
    <xf numFmtId="0" fontId="6" fillId="0" borderId="0" xfId="0" applyFont="1"/>
    <xf numFmtId="0" fontId="74" fillId="0" borderId="60" xfId="0" applyFont="1" applyBorder="1" applyAlignment="1">
      <alignment vertical="center" wrapText="1"/>
    </xf>
    <xf numFmtId="0" fontId="6" fillId="0" borderId="0" xfId="6" applyNumberFormat="1" applyFont="1"/>
    <xf numFmtId="0" fontId="6" fillId="0" borderId="0" xfId="6" applyFont="1" applyFill="1"/>
    <xf numFmtId="0" fontId="20" fillId="0" borderId="65" xfId="2" applyFont="1" applyBorder="1" applyAlignment="1">
      <alignment horizontal="left" vertical="center"/>
    </xf>
    <xf numFmtId="0" fontId="15" fillId="0" borderId="0" xfId="2" applyFont="1" applyAlignment="1">
      <alignment horizontal="left" vertical="center"/>
    </xf>
    <xf numFmtId="0" fontId="20" fillId="6" borderId="65" xfId="2" applyFont="1" applyFill="1" applyBorder="1" applyAlignment="1">
      <alignment horizontal="left" vertical="center"/>
    </xf>
    <xf numFmtId="0" fontId="20" fillId="6" borderId="0" xfId="2" applyFont="1" applyFill="1" applyAlignment="1">
      <alignment horizontal="left" vertical="center"/>
    </xf>
    <xf numFmtId="0" fontId="14" fillId="0" borderId="65" xfId="2" applyFont="1" applyBorder="1" applyAlignment="1">
      <alignment horizontal="left" vertical="center"/>
    </xf>
    <xf numFmtId="0" fontId="14" fillId="6" borderId="65" xfId="2" applyFont="1" applyFill="1" applyBorder="1" applyAlignment="1">
      <alignment horizontal="left" vertical="center"/>
    </xf>
    <xf numFmtId="0" fontId="14" fillId="6" borderId="0" xfId="2" applyFont="1" applyFill="1" applyAlignment="1">
      <alignment horizontal="left" vertical="center"/>
    </xf>
    <xf numFmtId="0" fontId="20" fillId="0" borderId="0" xfId="2" applyFont="1" applyAlignment="1">
      <alignment horizontal="left" vertical="center"/>
    </xf>
    <xf numFmtId="3" fontId="7" fillId="3" borderId="8" xfId="2" applyNumberFormat="1" applyFont="1" applyFill="1" applyBorder="1" applyAlignment="1">
      <alignment vertical="center" wrapText="1"/>
    </xf>
    <xf numFmtId="0" fontId="16" fillId="0" borderId="0" xfId="2" applyFont="1" applyFill="1" applyBorder="1" applyAlignment="1">
      <alignment horizontal="left" vertical="center" wrapText="1"/>
    </xf>
    <xf numFmtId="0" fontId="58" fillId="6" borderId="0" xfId="2" applyFont="1" applyFill="1" applyBorder="1" applyAlignment="1">
      <alignment horizontal="left" vertical="center" wrapText="1" indent="2"/>
    </xf>
    <xf numFmtId="0" fontId="47" fillId="6" borderId="0" xfId="0" applyFont="1" applyFill="1" applyAlignment="1">
      <alignment wrapText="1"/>
    </xf>
    <xf numFmtId="0" fontId="47" fillId="6" borderId="0" xfId="0" applyFont="1" applyFill="1" applyAlignment="1"/>
    <xf numFmtId="0" fontId="17" fillId="6" borderId="59" xfId="2" applyFont="1" applyFill="1" applyBorder="1" applyAlignment="1">
      <alignment horizontal="left" vertical="center" wrapText="1"/>
    </xf>
    <xf numFmtId="0" fontId="61" fillId="0" borderId="0" xfId="6" applyFont="1" applyFill="1" applyBorder="1" applyAlignment="1">
      <alignment vertical="center"/>
    </xf>
    <xf numFmtId="0" fontId="16" fillId="0" borderId="0" xfId="2" applyFont="1" applyFill="1" applyBorder="1" applyAlignment="1">
      <alignment horizontal="left" vertical="center"/>
    </xf>
    <xf numFmtId="0" fontId="60" fillId="0" borderId="0" xfId="4" applyFont="1" applyFill="1" applyBorder="1" applyAlignment="1">
      <alignment horizontal="center" vertical="center"/>
    </xf>
    <xf numFmtId="0" fontId="10" fillId="6" borderId="0" xfId="2" applyFont="1" applyFill="1" applyBorder="1" applyAlignment="1">
      <alignment horizontal="left" vertical="center"/>
    </xf>
    <xf numFmtId="0" fontId="19" fillId="6" borderId="0" xfId="2" applyFont="1" applyFill="1" applyAlignment="1">
      <alignment horizontal="left" vertical="center"/>
    </xf>
    <xf numFmtId="0" fontId="8" fillId="6" borderId="0" xfId="2" applyFont="1" applyFill="1" applyBorder="1" applyAlignment="1">
      <alignment horizontal="left" vertical="center" wrapText="1" indent="3"/>
    </xf>
    <xf numFmtId="0" fontId="15" fillId="6" borderId="0" xfId="2" applyFont="1" applyFill="1" applyBorder="1" applyAlignment="1">
      <alignment horizontal="left" vertical="center" wrapText="1" indent="3"/>
    </xf>
    <xf numFmtId="0" fontId="36" fillId="6" borderId="0" xfId="4" applyFont="1" applyFill="1" applyAlignment="1"/>
    <xf numFmtId="0" fontId="10" fillId="0" borderId="53" xfId="2" applyFont="1" applyFill="1" applyBorder="1" applyAlignment="1">
      <alignment vertical="center"/>
    </xf>
    <xf numFmtId="0" fontId="23" fillId="6" borderId="54" xfId="4" applyFont="1" applyFill="1" applyBorder="1" applyAlignment="1">
      <alignment horizontal="center" vertical="center"/>
    </xf>
    <xf numFmtId="0" fontId="23" fillId="6" borderId="55" xfId="4" applyFont="1" applyFill="1" applyBorder="1" applyAlignment="1">
      <alignment horizontal="center" vertical="center"/>
    </xf>
    <xf numFmtId="0" fontId="23" fillId="6" borderId="56" xfId="4" applyFont="1" applyFill="1" applyBorder="1" applyAlignment="1">
      <alignment horizontal="center" vertical="center"/>
    </xf>
    <xf numFmtId="0" fontId="10" fillId="0" borderId="57" xfId="2" applyFont="1" applyFill="1" applyBorder="1" applyAlignment="1">
      <alignment vertical="center"/>
    </xf>
    <xf numFmtId="0" fontId="16" fillId="0" borderId="37" xfId="2" applyFont="1" applyFill="1" applyBorder="1" applyAlignment="1">
      <alignment horizontal="left" vertical="center"/>
    </xf>
    <xf numFmtId="0" fontId="14" fillId="0" borderId="7" xfId="2" applyFont="1" applyFill="1" applyBorder="1" applyAlignment="1">
      <alignment horizontal="left" vertical="center" wrapText="1"/>
    </xf>
    <xf numFmtId="0" fontId="42" fillId="0" borderId="7" xfId="0" applyFont="1" applyBorder="1" applyAlignment="1">
      <alignment wrapText="1"/>
    </xf>
    <xf numFmtId="0" fontId="6" fillId="2" borderId="15" xfId="2" applyFont="1" applyFill="1" applyBorder="1" applyAlignment="1">
      <alignment horizontal="lef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14" fillId="0" borderId="7" xfId="2" applyFont="1" applyFill="1" applyBorder="1" applyAlignment="1">
      <alignment vertical="center" wrapText="1"/>
    </xf>
    <xf numFmtId="0" fontId="42" fillId="0" borderId="7" xfId="0" applyFont="1" applyBorder="1" applyAlignment="1">
      <alignment vertical="center" wrapText="1"/>
    </xf>
    <xf numFmtId="0" fontId="6" fillId="2" borderId="15" xfId="2" applyFont="1" applyFill="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7" xfId="0" applyFont="1" applyBorder="1" applyAlignment="1">
      <alignment horizontal="left" vertical="center" wrapText="1"/>
    </xf>
    <xf numFmtId="0" fontId="42" fillId="0" borderId="7"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6" fillId="2" borderId="64" xfId="2" applyFont="1" applyFill="1" applyBorder="1" applyAlignment="1">
      <alignment horizontal="center" vertical="center"/>
    </xf>
    <xf numFmtId="0" fontId="6" fillId="2" borderId="19" xfId="2" applyFont="1" applyFill="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6" fillId="2" borderId="22" xfId="2" applyFont="1" applyFill="1" applyBorder="1" applyAlignment="1">
      <alignment vertical="center"/>
    </xf>
    <xf numFmtId="0" fontId="6" fillId="2" borderId="22" xfId="2" applyFont="1" applyFill="1" applyBorder="1" applyAlignment="1">
      <alignment horizontal="left" vertical="center"/>
    </xf>
    <xf numFmtId="0" fontId="6" fillId="0" borderId="0" xfId="2" applyFont="1" applyFill="1" applyAlignment="1">
      <alignment horizontal="left" vertical="center"/>
    </xf>
    <xf numFmtId="0" fontId="27" fillId="7" borderId="24" xfId="2" applyNumberFormat="1" applyFont="1" applyFill="1" applyBorder="1" applyAlignment="1">
      <alignment horizontal="left" vertical="center"/>
    </xf>
    <xf numFmtId="0" fontId="27" fillId="7" borderId="25" xfId="2" applyNumberFormat="1" applyFont="1" applyFill="1" applyBorder="1" applyAlignment="1">
      <alignment horizontal="left" vertical="center"/>
    </xf>
    <xf numFmtId="0" fontId="27" fillId="7" borderId="26" xfId="2" applyNumberFormat="1" applyFont="1" applyFill="1" applyBorder="1" applyAlignment="1">
      <alignment horizontal="left" vertical="center"/>
    </xf>
    <xf numFmtId="0" fontId="26" fillId="3" borderId="0" xfId="2" applyFont="1" applyFill="1" applyBorder="1" applyAlignment="1">
      <alignment vertical="center"/>
    </xf>
    <xf numFmtId="0" fontId="23" fillId="6" borderId="34" xfId="4" applyFont="1" applyFill="1" applyBorder="1" applyAlignment="1">
      <alignment horizontal="center" vertical="center"/>
    </xf>
    <xf numFmtId="0" fontId="23" fillId="6" borderId="35" xfId="4" applyFont="1" applyFill="1" applyBorder="1" applyAlignment="1">
      <alignment horizontal="center" vertical="center"/>
    </xf>
    <xf numFmtId="0" fontId="23" fillId="6" borderId="36" xfId="4" applyFont="1" applyFill="1" applyBorder="1" applyAlignment="1">
      <alignment horizontal="center" vertical="center"/>
    </xf>
    <xf numFmtId="0" fontId="23" fillId="6" borderId="0" xfId="4" applyFont="1" applyFill="1" applyBorder="1" applyAlignment="1">
      <alignment horizontal="center" vertical="center"/>
    </xf>
    <xf numFmtId="0" fontId="10" fillId="12" borderId="0" xfId="2" applyFont="1" applyFill="1" applyBorder="1" applyAlignment="1">
      <alignment horizontal="left" vertical="center"/>
    </xf>
    <xf numFmtId="0" fontId="6" fillId="6" borderId="0" xfId="0" applyFont="1" applyFill="1" applyAlignment="1"/>
    <xf numFmtId="0" fontId="24" fillId="6" borderId="0" xfId="2" applyFont="1" applyFill="1" applyBorder="1" applyAlignment="1">
      <alignment vertical="center"/>
    </xf>
    <xf numFmtId="0" fontId="25" fillId="6" borderId="0" xfId="2" applyFont="1" applyFill="1" applyBorder="1" applyAlignment="1">
      <alignment horizontal="left" vertical="center"/>
    </xf>
    <xf numFmtId="0" fontId="15" fillId="0" borderId="0" xfId="2" applyFont="1" applyFill="1" applyBorder="1" applyAlignment="1">
      <alignment horizontal="left" vertical="center"/>
    </xf>
    <xf numFmtId="0" fontId="7" fillId="0" borderId="31" xfId="2" applyFont="1" applyFill="1" applyBorder="1" applyAlignment="1" applyProtection="1">
      <alignment vertical="center"/>
      <protection locked="0"/>
    </xf>
    <xf numFmtId="0" fontId="10" fillId="0" borderId="0" xfId="2" applyFont="1" applyFill="1" applyBorder="1" applyAlignment="1">
      <alignment vertical="center"/>
    </xf>
    <xf numFmtId="0" fontId="10" fillId="0" borderId="43" xfId="2" applyFont="1" applyFill="1" applyBorder="1" applyAlignment="1">
      <alignment vertical="center"/>
    </xf>
    <xf numFmtId="0" fontId="37" fillId="0" borderId="0" xfId="4" applyFont="1" applyFill="1" applyBorder="1" applyAlignment="1">
      <alignment horizontal="left" vertical="center" wrapText="1"/>
    </xf>
    <xf numFmtId="0" fontId="8" fillId="6" borderId="0" xfId="6" applyFont="1" applyFill="1" applyAlignment="1">
      <alignment horizontal="left" vertical="center" wrapText="1"/>
    </xf>
    <xf numFmtId="0" fontId="8" fillId="6" borderId="0" xfId="6" applyFont="1" applyFill="1" applyAlignment="1">
      <alignment horizontal="left" vertical="top" wrapText="1" indent="3"/>
    </xf>
    <xf numFmtId="0" fontId="8" fillId="6" borderId="0" xfId="4" applyFont="1" applyFill="1" applyAlignment="1"/>
    <xf numFmtId="0" fontId="37" fillId="6" borderId="0" xfId="4" applyFont="1" applyFill="1" applyAlignment="1"/>
    <xf numFmtId="0" fontId="38" fillId="6" borderId="0" xfId="6" applyFont="1" applyFill="1" applyBorder="1" applyAlignment="1">
      <alignment vertical="center"/>
    </xf>
    <xf numFmtId="0" fontId="37" fillId="6" borderId="39" xfId="4" applyFont="1" applyFill="1" applyBorder="1" applyAlignment="1">
      <alignment horizontal="left" vertical="center" wrapText="1"/>
    </xf>
    <xf numFmtId="0" fontId="39" fillId="3" borderId="0" xfId="4" applyFont="1" applyFill="1" applyBorder="1" applyAlignment="1">
      <alignment horizontal="left" vertical="center" wrapText="1"/>
    </xf>
    <xf numFmtId="0" fontId="39" fillId="3" borderId="39" xfId="4" applyFont="1" applyFill="1" applyBorder="1" applyAlignment="1">
      <alignment horizontal="left" vertical="center" wrapText="1"/>
    </xf>
    <xf numFmtId="0" fontId="19" fillId="6" borderId="0" xfId="6" applyFont="1" applyFill="1" applyAlignment="1">
      <alignment vertical="center" wrapText="1"/>
    </xf>
    <xf numFmtId="0" fontId="15" fillId="6" borderId="0" xfId="6" applyFont="1" applyFill="1" applyAlignment="1">
      <alignment horizontal="left" vertical="center" wrapText="1"/>
    </xf>
    <xf numFmtId="0" fontId="22" fillId="6" borderId="0" xfId="4" applyFont="1" applyFill="1" applyAlignment="1"/>
    <xf numFmtId="0" fontId="8" fillId="6" borderId="0" xfId="6" applyFont="1" applyFill="1" applyAlignment="1">
      <alignment horizontal="left" vertical="center" wrapText="1" indent="3"/>
    </xf>
    <xf numFmtId="0" fontId="15" fillId="6" borderId="0" xfId="6" applyFont="1" applyFill="1" applyAlignment="1">
      <alignment horizontal="left" vertical="center" wrapText="1" indent="3"/>
    </xf>
    <xf numFmtId="0" fontId="8" fillId="6" borderId="0" xfId="2" applyFont="1" applyFill="1" applyAlignment="1">
      <alignment horizontal="left" vertical="center" wrapText="1" indent="3"/>
    </xf>
    <xf numFmtId="0" fontId="10" fillId="0" borderId="31" xfId="2" applyFont="1" applyFill="1" applyBorder="1" applyAlignment="1">
      <alignment vertical="center"/>
    </xf>
    <xf numFmtId="0" fontId="15" fillId="6" borderId="0" xfId="2" applyFont="1" applyFill="1" applyBorder="1" applyAlignment="1">
      <alignment horizontal="left" vertical="center" indent="1"/>
    </xf>
    <xf numFmtId="0" fontId="46" fillId="6" borderId="0" xfId="6" applyFont="1" applyFill="1" applyAlignment="1">
      <alignment vertical="center" wrapText="1"/>
    </xf>
    <xf numFmtId="0" fontId="15" fillId="6" borderId="0" xfId="6" applyFont="1" applyFill="1" applyAlignment="1">
      <alignment horizontal="left" vertical="center" wrapText="1" indent="2"/>
    </xf>
    <xf numFmtId="0" fontId="6" fillId="6" borderId="0" xfId="6" applyFont="1" applyFill="1" applyAlignment="1">
      <alignment horizontal="left" vertical="center" wrapText="1" indent="2"/>
    </xf>
    <xf numFmtId="0" fontId="43" fillId="0" borderId="0" xfId="6" applyFont="1" applyAlignment="1"/>
    <xf numFmtId="0" fontId="44" fillId="6" borderId="0" xfId="6" applyFont="1" applyFill="1" applyBorder="1" applyAlignment="1">
      <alignment vertical="center"/>
    </xf>
    <xf numFmtId="0" fontId="6" fillId="2" borderId="15" xfId="2" applyFont="1" applyFill="1" applyBorder="1" applyAlignment="1">
      <alignment horizontal="left" vertical="center" wrapText="1"/>
    </xf>
    <xf numFmtId="0" fontId="47" fillId="0" borderId="23" xfId="0" applyFont="1" applyBorder="1" applyAlignment="1">
      <alignment horizontal="left" vertical="center"/>
    </xf>
    <xf numFmtId="0" fontId="14" fillId="0" borderId="14" xfId="2" applyFont="1" applyFill="1" applyBorder="1" applyAlignment="1">
      <alignment horizontal="left" vertical="center" wrapText="1"/>
    </xf>
    <xf numFmtId="0" fontId="42" fillId="0" borderId="16" xfId="0" applyFont="1" applyBorder="1" applyAlignment="1">
      <alignment horizontal="left" vertical="center" wrapText="1"/>
    </xf>
    <xf numFmtId="0" fontId="42" fillId="0" borderId="13" xfId="0" applyFont="1" applyBorder="1" applyAlignment="1">
      <alignment horizontal="left" vertical="center" wrapText="1"/>
    </xf>
    <xf numFmtId="0" fontId="42" fillId="0" borderId="9" xfId="0" applyFont="1" applyBorder="1" applyAlignment="1">
      <alignment horizontal="left" vertical="center" wrapText="1"/>
    </xf>
  </cellXfs>
  <cellStyles count="8">
    <cellStyle name="Comma 2" xfId="5" xr:uid="{923C7066-520C-8C43-AD25-BFFF7B055492}"/>
    <cellStyle name="Explanatory Text 2" xfId="7" xr:uid="{E58E5BF5-7433-224B-9B9D-316B1A46777F}"/>
    <cellStyle name="Hyperlink" xfId="1" builtinId="8"/>
    <cellStyle name="Hyperlink 2" xfId="3" xr:uid="{EC28C496-14A9-F64F-A2F0-23D2D17EB992}"/>
    <cellStyle name="Hyperlink 3" xfId="4" xr:uid="{838F9D14-C41A-4842-92F6-1FA604AE2F68}"/>
    <cellStyle name="Normal" xfId="0" builtinId="0"/>
    <cellStyle name="Normal 2" xfId="2" xr:uid="{6BA602D6-A6C6-F340-A2F4-9BA3F81DC569}"/>
    <cellStyle name="Normal 3" xfId="6" xr:uid="{21234156-CF00-AD4A-9586-0915107E01AD}"/>
  </cellStyles>
  <dxfs count="65">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6"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00_ ;_ * \-#,##0.00_ ;_ * &quot;-&quot;??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75225649-1FD3-452E-B344-3C5F7BA5401C}">
      <tableStyleElement type="headerRow" dxfId="64"/>
      <tableStyleElement type="firstRowStripe" dxfId="63"/>
      <tableStyleElement type="secondRowStripe" dxfId="62"/>
    </tableStyle>
  </tableStyles>
  <colors>
    <mruColors>
      <color rgb="FFF7A516"/>
      <color rgb="FFFF7F0E"/>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0182" y="1096818"/>
          <a:ext cx="14385636" cy="35205"/>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0500" y="0"/>
          <a:ext cx="20104100"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71</xdr:row>
      <xdr:rowOff>27720</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Alex Gordy" id="{DC87A0AB-DA26-4667-875D-861565CBD603}" userId="AGordy@eiti.org" providerId="PeoplePicker"/>
  <person displayName="Natalia Berezyuk" id="{4426C410-788B-4FE5-95F5-8CE1CF114A88}" userId="Natalia Berezyuk"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58EDDA-71E7-D447-B717-F8CA943ABC15}" name="Companies" displayName="Companies" ref="B24:K75" totalsRowShown="0" headerRowDxfId="61" dataDxfId="60" tableBorderDxfId="59" headerRowCellStyle="Normal 2">
  <autoFilter ref="B24:K75" xr:uid="{29A02D02-B15A-4451-BC82-381511A5580C}"/>
  <sortState xmlns:xlrd2="http://schemas.microsoft.com/office/spreadsheetml/2017/richdata2" ref="B25:K75">
    <sortCondition ref="B25:B75"/>
  </sortState>
  <tableColumns count="10">
    <tableColumn id="1" xr3:uid="{A31FD142-8561-0741-BC80-32059FBE23EA}" name="Full company name" dataDxfId="58"/>
    <tableColumn id="7" xr3:uid="{C6C61FFC-FB45-2747-8750-F2CAC9628B25}" name="Company type" dataDxfId="57" dataCellStyle="Normal 2"/>
    <tableColumn id="2" xr3:uid="{F3989A15-2A95-9648-9EC7-F574738DCF1E}" name="Company ID number" dataDxfId="56"/>
    <tableColumn id="5" xr3:uid="{DF04E1E9-F7E0-1643-AE30-80E5EB4AF1B6}" name="Sector" dataDxfId="55" dataCellStyle="Normal 2"/>
    <tableColumn id="3" xr3:uid="{32D7EDCF-7F18-0F43-BEAA-AAE714DC8152}" name="Commodities (comma-seperated)" dataDxfId="54" dataCellStyle="Normal 2"/>
    <tableColumn id="4" xr3:uid="{B4D61CDB-57E1-8E4F-8EF8-DDD94514783B}" name="Stock exchange listing or company website " dataDxfId="53"/>
    <tableColumn id="8" xr3:uid="{71E9BE69-1308-D942-B9D8-285BC15E33F3}" name="Audited financial statement (or balance sheet, cash flows, profit/loss statement if unavailable)" dataDxfId="52"/>
    <tableColumn id="9" xr3:uid="{2A981908-E097-421B-A6AA-3AC797FF2985}" name="Submitted reporting templates?" dataDxfId="51" dataCellStyle="Normal 2"/>
    <tableColumn id="10" xr3:uid="{B65FFEFF-7B5B-46BA-9324-08A036ABA3B3}" name="Adhered to MSG's quality assurances?" dataDxfId="50" dataCellStyle="Normal 2"/>
    <tableColumn id="6" xr3:uid="{291758C1-5438-0048-BF4A-CF7B98001044}" name="Payments to Governments Report" dataDxfId="49">
      <calculatedColumnFormula>SUMIF(Table10[Company],Companies[[#This Row],[Full company name]],Table10[Revenue value])</calculatedColumnFormula>
    </tableColumn>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8DA15F-CE93-A649-843D-7CEDD49E791D}" name="Government_agencies" displayName="Government_agencies" ref="B14:G18" totalsRowShown="0" headerRowDxfId="48" dataDxfId="47" tableBorderDxfId="46" headerRowCellStyle="Normal 2">
  <autoFilter ref="B14:G18" xr:uid="{A8B4B39C-0D0F-4818-88C8-91C925EC55AF}"/>
  <tableColumns count="6">
    <tableColumn id="1" xr3:uid="{674D2220-BA65-2E4E-9BC2-0EDB878A71FC}" name="Full name of agency" dataDxfId="45"/>
    <tableColumn id="4" xr3:uid="{FA759A2A-79C0-D240-890C-DADA291BFE12}" name="Agency type" dataDxfId="44" dataCellStyle="Normal 2"/>
    <tableColumn id="2" xr3:uid="{0FF81503-4D76-114D-AA09-2B0D6F80E485}" name="ID number (if applicable)" dataDxfId="43"/>
    <tableColumn id="5" xr3:uid="{186FB3E1-73EF-4DCA-8AD0-093839E36D3D}" name="Submitted reporting templates?" dataDxfId="42" dataCellStyle="Normal 2"/>
    <tableColumn id="6" xr3:uid="{59D3C8E5-42D6-4220-89CF-19592188BB3D}" name="Adhered to MSG's quality assurances?" dataDxfId="41" dataCellStyle="Normal 2"/>
    <tableColumn id="3" xr3:uid="{531D6019-25A3-8C4F-BE8A-969A975024D5}" name="Total reported" dataDxfId="40">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E35322-746C-4641-8924-6FEE2C6F0FD0}" name="Companies15" displayName="Companies15" ref="B78:J86" totalsRowShown="0" headerRowDxfId="39" dataDxfId="38" tableBorderDxfId="37" headerRowCellStyle="Normal 2">
  <autoFilter ref="B78:J86" xr:uid="{BB4EE31E-36E6-444B-8B65-954004E3DCB7}"/>
  <tableColumns count="9">
    <tableColumn id="1" xr3:uid="{CBD6242D-D0A6-D449-A3A1-9792D7313E45}" name="Full project name" dataDxfId="36"/>
    <tableColumn id="2" xr3:uid="{14B95186-5E09-AE4A-8C7F-4924D79B8C4B}" name="Legal agreement reference number(s): contract, licence, lease, concession, …" dataDxfId="35"/>
    <tableColumn id="3" xr3:uid="{106EE25D-B94D-8A41-9475-F72526E117FA}" name="Affiliated companies, start with Operator" dataDxfId="34"/>
    <tableColumn id="5" xr3:uid="{7DF2E0F0-7285-594F-8190-697E6ECB67D1}" name="Commodities (one commodity/row)" dataDxfId="33" dataCellStyle="Normal 2"/>
    <tableColumn id="6" xr3:uid="{D2026E58-606A-C843-99F3-CDD278CD7EFF}" name="Status" dataDxfId="32"/>
    <tableColumn id="7" xr3:uid="{13486B90-91D2-AD4D-B3C9-04294DE70C3A}" name="Production (volume)" dataDxfId="31"/>
    <tableColumn id="8" xr3:uid="{584403E5-3E1C-6848-9EBA-08B95DC4A835}" name="Unit" dataDxfId="30"/>
    <tableColumn id="9" xr3:uid="{93A905D0-31E2-9E48-BE81-ADABB6F28E0A}" name="Production (value)" dataDxfId="29" dataCellStyle="Normal 2"/>
    <tableColumn id="10" xr3:uid="{F76AC173-4D83-B348-A471-62207845B859}" name="Currency" dataDxfId="2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AB0F3A-D878-2147-97EF-2F065F1921A0}" name="Government_revenues_table" displayName="Government_revenues_table" ref="B21:K58" totalsRowShown="0" headerRowDxfId="27" dataDxfId="26">
  <autoFilter ref="B21:K58" xr:uid="{00000000-0009-0000-0100-000006000000}"/>
  <tableColumns count="10">
    <tableColumn id="8" xr3:uid="{A85340DF-4F5B-BF4F-BDFD-9014CD28AC4B}" name="GFS Level 1" dataDxfId="25">
      <calculatedColumnFormula>IFERROR(VLOOKUP(Government_revenues_table[[#This Row],[GFS Classification]],[1]!Table6_GFS_codes_classification[#Data],COLUMNS($F:F)+3,FALSE),"Do not enter data")</calculatedColumnFormula>
    </tableColumn>
    <tableColumn id="9" xr3:uid="{4E5A5671-151E-6847-9460-7C6E88BEF15C}" name="GFS Level 2" dataDxfId="24">
      <calculatedColumnFormula>IFERROR(VLOOKUP(Government_revenues_table[[#This Row],[GFS Classification]],[1]!Table6_GFS_codes_classification[#Data],COLUMNS($F:G)+3,FALSE),"Do not enter data")</calculatedColumnFormula>
    </tableColumn>
    <tableColumn id="10" xr3:uid="{ADD046D1-71CD-3B48-BEDB-22982D525DF8}" name="GFS Level 3" dataDxfId="23">
      <calculatedColumnFormula>IFERROR(VLOOKUP(Government_revenues_table[[#This Row],[GFS Classification]],[1]!Table6_GFS_codes_classification[#Data],COLUMNS($F:H)+3,FALSE),"Do not enter data")</calculatedColumnFormula>
    </tableColumn>
    <tableColumn id="7" xr3:uid="{57E8F10A-36E3-1548-9B82-F8551071C286}" name="GFS Level 4" dataDxfId="22">
      <calculatedColumnFormula>IFERROR(VLOOKUP(Government_revenues_table[[#This Row],[GFS Classification]],[1]!Table6_GFS_codes_classification[#Data],COLUMNS($F:I)+3,FALSE),"Do not enter data")</calculatedColumnFormula>
    </tableColumn>
    <tableColumn id="1" xr3:uid="{8569EE08-54B2-334D-A907-7D04596732E6}" name="GFS Classification" dataDxfId="21"/>
    <tableColumn id="11" xr3:uid="{DD68B801-F20E-724B-B339-4B5CE66CB27C}" name="Sector" dataDxfId="20"/>
    <tableColumn id="3" xr3:uid="{5B41E4C4-952A-F94D-B0E7-F169AC07BFA8}" name="Revenue stream name" dataDxfId="19"/>
    <tableColumn id="4" xr3:uid="{735C9722-30B6-8744-B8F6-37D4F9ED8122}" name="Government entity" dataDxfId="18"/>
    <tableColumn id="5" xr3:uid="{BED15E7E-A19A-D44C-91FD-99299DE49925}" name="Revenue value" dataDxfId="17"/>
    <tableColumn id="2" xr3:uid="{0F77021D-3E47-8745-B489-639387BA0376}" name="Currency"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56AE9C-1B11-3640-956F-B5CD77F488D9}" name="Table10" displayName="Table10" ref="B14:O299" totalsRowShown="0" headerRowDxfId="15" dataDxfId="14">
  <autoFilter ref="B14:O299" xr:uid="{F6A9E8DB-AAD3-4F23-BDF8-F73CD40C929E}"/>
  <tableColumns count="14">
    <tableColumn id="7" xr3:uid="{B0B955AC-7B0F-4E2F-A90F-081F8DF53075}" name="Sector" dataDxfId="13">
      <calculatedColumnFormula>VLOOKUP(C15,[1]!Companies[#Data],3,FALSE)</calculatedColumnFormula>
    </tableColumn>
    <tableColumn id="1" xr3:uid="{F4BA65A6-3315-4982-8AD1-6233F51539B3}" name="Company" dataDxfId="12"/>
    <tableColumn id="3" xr3:uid="{4A565997-97E1-47A8-8ADC-39016648A467}" name="Government entity" dataDxfId="11"/>
    <tableColumn id="4" xr3:uid="{75F55348-A345-4AA0-B61D-0C0295D72872}" name="Revenue stream name" dataDxfId="10"/>
    <tableColumn id="5" xr3:uid="{8F7A06AD-203D-4268-8054-4B0336697888}" name="Levied on project (Y/N)" dataDxfId="9"/>
    <tableColumn id="6" xr3:uid="{9B64602E-90E7-4EA8-BE6A-A27376494140}" name="Reported by project (Y/N)" dataDxfId="8"/>
    <tableColumn id="2" xr3:uid="{43916E52-B1CF-479E-90B0-1D04D88358CC}" name="Project name" dataDxfId="7"/>
    <tableColumn id="13" xr3:uid="{34B04123-A3F5-4642-9FBB-D99F80C5C76E}" name="Reporting currency" dataDxfId="6"/>
    <tableColumn id="14" xr3:uid="{6349802A-D43D-4C34-8E59-A12205BD358D}" name="Revenue value" dataDxfId="5"/>
    <tableColumn id="18" xr3:uid="{9520FDAE-EF49-4183-894D-5E5291D023E4}" name="Payment made in-kind (Y/N)" dataDxfId="4"/>
    <tableColumn id="8" xr3:uid="{A773D8BD-C33D-417F-8B52-0168D9E80008}" name="In-kind volume (if applicable)" dataDxfId="3"/>
    <tableColumn id="9" xr3:uid="{BED2E64F-7F4B-4636-8EC9-DCC71768D73F}" name="Unit (if applicable)" dataDxfId="2"/>
    <tableColumn id="10" xr3:uid="{A6754352-A303-4E88-808C-7F5939247080}" name="Comments" dataDxfId="1"/>
    <tableColumn id="11" xr3:uid="{00E5B834-5984-1A43-96DD-A541C6D26A23}" name="Has the company provided the required quality assurances for its disclosur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1-02-12T11:06:41.59" personId="{4426C410-788B-4FE5-95F5-8CE1CF114A88}" id="{AE703E1E-8CBB-4BFF-A0DF-60AF31B7B380}">
    <text>@Alex Gordy does this need to be reflected in RU form?</text>
    <mentions>
      <mention mentionpersonId="{DC87A0AB-DA26-4667-875D-861565CBD603}" mentionId="{17C4FE5A-77CE-4B45-B70D-D7943618BFF4}" startIndex="0" length="11"/>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nergy.gov.tt/publications/" TargetMode="External"/><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nergy.gov.tt/publications/" TargetMode="External"/><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document/standard" TargetMode="External"/><Relationship Id="rId7" Type="http://schemas.microsoft.com/office/2017/10/relationships/threadedComment" Target="../threadedComments/threadedComment1.xm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6.bin"/><Relationship Id="rId1" Type="http://schemas.openxmlformats.org/officeDocument/2006/relationships/hyperlink" Target="http://www.auditorgeneral.gov.tt/sites/default/files/Accounting%20Manual%20Comptroller%20of%20Accounts.pdf"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unstats.un.org/unsd/nationalaccount/sna2008.as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energy.gov.tt/for-investors/fiscal-regime/" TargetMode="External"/><Relationship Id="rId3" Type="http://schemas.openxmlformats.org/officeDocument/2006/relationships/hyperlink" Target="https://www.energy.gov.tt/for-investors/legislation-and-tax-laws/" TargetMode="External"/><Relationship Id="rId7" Type="http://schemas.openxmlformats.org/officeDocument/2006/relationships/hyperlink" Target="https://www.energy.gov.tt/model-contracts/" TargetMode="External"/><Relationship Id="rId2" Type="http://schemas.openxmlformats.org/officeDocument/2006/relationships/hyperlink" Target="https://www.energy.gov.tt/model-contracts/" TargetMode="External"/><Relationship Id="rId1" Type="http://schemas.openxmlformats.org/officeDocument/2006/relationships/hyperlink" Target="https://www.energy.gov.tt/about-us/the-organisation/divisions/legal-unit/" TargetMode="External"/><Relationship Id="rId6" Type="http://schemas.openxmlformats.org/officeDocument/2006/relationships/hyperlink" Target="https://www.energy.gov.tt/about-us/the-organisation/divisions/legal-unit/" TargetMode="External"/><Relationship Id="rId5" Type="http://schemas.openxmlformats.org/officeDocument/2006/relationships/hyperlink" Target="https://www.energy.gov.tt/for-investors/legislation-and-tax-laws/" TargetMode="External"/><Relationship Id="rId4" Type="http://schemas.openxmlformats.org/officeDocument/2006/relationships/hyperlink" Target="https://www.energy.gov.tt/for-investors/fiscal-regime/" TargetMode="External"/><Relationship Id="rId9"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ema.co.tt/index.php/44-news-and-events/246-eia-for-public-viewing" TargetMode="External"/><Relationship Id="rId1" Type="http://schemas.openxmlformats.org/officeDocument/2006/relationships/hyperlink" Target="https://www.ema.co.tt/index.php/laws-regulations-rules/legislatio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nergy.gov.tt/services/license-registers/" TargetMode="External"/><Relationship Id="rId7" Type="http://schemas.openxmlformats.org/officeDocument/2006/relationships/printerSettings" Target="../printerSettings/printerSettings4.bin"/><Relationship Id="rId2" Type="http://schemas.openxmlformats.org/officeDocument/2006/relationships/hyperlink" Target="https://www.energy.gov.tt/prequalification-criteria-for-participation-in-competitive-bid-round/" TargetMode="External"/><Relationship Id="rId1" Type="http://schemas.openxmlformats.org/officeDocument/2006/relationships/hyperlink" Target="http://www.energy.gov.tt/wp-content/uploads/2013/11/Bid_Round_Prequalifaication_Criteria.pdf" TargetMode="External"/><Relationship Id="rId6" Type="http://schemas.openxmlformats.org/officeDocument/2006/relationships/hyperlink" Target="https://www.energy.gov.tt/for-investors/2018-shallow-water-competitive-bid-round/" TargetMode="External"/><Relationship Id="rId5" Type="http://schemas.openxmlformats.org/officeDocument/2006/relationships/hyperlink" Target="https://www.energy.gov.tt/wp-content/uploads/2013/11/Bid_Round_Prequalifaication_Criteria.pdf" TargetMode="External"/><Relationship Id="rId4" Type="http://schemas.openxmlformats.org/officeDocument/2006/relationships/hyperlink" Target="https://www.energy.gov.tt/wp-content/uploads/2013/12/Guidelines-Flow-Chart-Mining-Licence.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news.gov.tt/sites/default/files/E-Gazette/Gazette%202019/Acts/Act%20No.%206%20of%202019.pdf" TargetMode="External"/><Relationship Id="rId2" Type="http://schemas.openxmlformats.org/officeDocument/2006/relationships/hyperlink" Target="http://news.gov.tt/sites/default/files/E-Gazette/Gazette%202019/Acts/Act%20No.%206%20of%202019.pdf" TargetMode="External"/><Relationship Id="rId1" Type="http://schemas.openxmlformats.org/officeDocument/2006/relationships/hyperlink" Target="http://news.gov.tt/sites/default/files/E-Gazette/Gazette%202019/Acts/Act%20No.%206%20of%20201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finance.gov.tt/wp-content/uploads/2013/11/State-Enterprise-Performance-Monitoring-Manual-2011.pdf" TargetMode="External"/><Relationship Id="rId3" Type="http://schemas.openxmlformats.org/officeDocument/2006/relationships/hyperlink" Target="https://www.finance.gov.tt/wp-content/uploads/2013/11/State-Enterprise-Performance-Monitoring-Manual-2011.pdf" TargetMode="External"/><Relationship Id="rId7" Type="http://schemas.openxmlformats.org/officeDocument/2006/relationships/hyperlink" Target="https://ngc.co.tt/about/" TargetMode="External"/><Relationship Id="rId2" Type="http://schemas.openxmlformats.org/officeDocument/2006/relationships/hyperlink" Target="https://www.finance.gov.tt/wp-content/uploads/2013/11/State-Enterprise-Performance-Monitoring-Manual-2011.pdf" TargetMode="External"/><Relationship Id="rId1" Type="http://schemas.openxmlformats.org/officeDocument/2006/relationships/hyperlink" Target="https://ngc.co.tt/about/" TargetMode="External"/><Relationship Id="rId6" Type="http://schemas.openxmlformats.org/officeDocument/2006/relationships/hyperlink" Target="https://www.finance.gov.tt/wp-content/uploads/2013/11/State-Enterprise-Performance-Monitoring-Manual-2011.pdf" TargetMode="External"/><Relationship Id="rId11" Type="http://schemas.openxmlformats.org/officeDocument/2006/relationships/printerSettings" Target="../printerSettings/printerSettings8.bin"/><Relationship Id="rId5" Type="http://schemas.openxmlformats.org/officeDocument/2006/relationships/hyperlink" Target="https://www.finance.gov.tt/wp-content/uploads/2013/11/State-Enterprise-Performance-Monitoring-Manual-2011.pdf" TargetMode="External"/><Relationship Id="rId10" Type="http://schemas.openxmlformats.org/officeDocument/2006/relationships/hyperlink" Target="https://www.finance.gov.tt/wp-content/uploads/2013/11/State-Enterprise-Performance-Monitoring-Manual-2011.pdf" TargetMode="External"/><Relationship Id="rId4" Type="http://schemas.openxmlformats.org/officeDocument/2006/relationships/hyperlink" Target="https://www.finance.gov.tt/wp-content/uploads/2013/11/State-Enterprise-Performance-Monitoring-Manual-2011.pdf" TargetMode="External"/><Relationship Id="rId9" Type="http://schemas.openxmlformats.org/officeDocument/2006/relationships/hyperlink" Target="https://www.finance.gov.tt/wp-content/uploads/2013/11/State-Enterprise-Performance-Monitoring-Manual-2011.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tteiti.com/publications" TargetMode="External"/><Relationship Id="rId1" Type="http://schemas.openxmlformats.org/officeDocument/2006/relationships/hyperlink" Target="https://www.energy.gov.t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9BA5-871E-C54B-8AA3-7FC4F6597FF8}">
  <sheetPr codeName="Sheet1"/>
  <dimension ref="A1:G48"/>
  <sheetViews>
    <sheetView showGridLines="0" topLeftCell="A28" zoomScale="110" zoomScaleNormal="110" workbookViewId="0">
      <selection activeCell="G5" sqref="G5"/>
    </sheetView>
  </sheetViews>
  <sheetFormatPr baseColWidth="10" defaultColWidth="4" defaultRowHeight="24" customHeight="1" x14ac:dyDescent="0.2"/>
  <cols>
    <col min="1" max="1" width="4" style="5"/>
    <col min="2" max="2" width="4" style="5" hidden="1" customWidth="1"/>
    <col min="3" max="3" width="76.5" style="5" customWidth="1"/>
    <col min="4" max="4" width="2.83203125" style="5" customWidth="1"/>
    <col min="5" max="5" width="56" style="5" customWidth="1"/>
    <col min="6" max="6" width="2.83203125" style="5" customWidth="1"/>
    <col min="7" max="7" width="50.5" style="5" customWidth="1"/>
    <col min="8" max="16384" width="4" style="5"/>
  </cols>
  <sheetData>
    <row r="1" spans="2:7" ht="15.75" customHeight="1" x14ac:dyDescent="0.2">
      <c r="B1" s="318"/>
      <c r="C1" s="233"/>
      <c r="D1" s="318"/>
      <c r="E1" s="318"/>
      <c r="F1" s="318"/>
      <c r="G1" s="318"/>
    </row>
    <row r="2" spans="2:7" ht="14" x14ac:dyDescent="0.2">
      <c r="B2" s="318"/>
      <c r="C2" s="112"/>
      <c r="D2" s="318"/>
      <c r="E2" s="112"/>
      <c r="F2" s="318"/>
      <c r="G2" s="318"/>
    </row>
    <row r="3" spans="2:7" ht="14" x14ac:dyDescent="0.2">
      <c r="B3" s="112"/>
      <c r="C3" s="112"/>
      <c r="D3" s="318"/>
      <c r="E3" s="117"/>
      <c r="F3" s="318"/>
      <c r="G3" s="117"/>
    </row>
    <row r="4" spans="2:7" ht="14" x14ac:dyDescent="0.2">
      <c r="B4" s="112"/>
      <c r="C4" s="112"/>
      <c r="D4" s="318"/>
      <c r="E4" s="117" t="s">
        <v>0</v>
      </c>
      <c r="F4" s="318"/>
      <c r="G4" s="342">
        <v>44762</v>
      </c>
    </row>
    <row r="5" spans="2:7" s="305" customFormat="1" ht="14" x14ac:dyDescent="0.2">
      <c r="B5" s="112"/>
      <c r="C5" s="112"/>
      <c r="D5" s="318"/>
      <c r="E5" s="117" t="s">
        <v>2</v>
      </c>
      <c r="F5" s="318"/>
      <c r="G5" s="227" t="s">
        <v>1</v>
      </c>
    </row>
    <row r="6" spans="2:7" ht="14" x14ac:dyDescent="0.2">
      <c r="B6" s="112"/>
      <c r="C6" s="318"/>
      <c r="D6" s="318"/>
      <c r="E6" s="318"/>
      <c r="F6" s="318"/>
      <c r="G6" s="318"/>
    </row>
    <row r="7" spans="2:7" ht="3.75" customHeight="1" x14ac:dyDescent="0.2">
      <c r="B7" s="112"/>
      <c r="C7" s="318"/>
      <c r="D7" s="318"/>
      <c r="E7" s="318"/>
      <c r="F7" s="318"/>
      <c r="G7" s="318"/>
    </row>
    <row r="8" spans="2:7" ht="3.75" customHeight="1" x14ac:dyDescent="0.2">
      <c r="B8" s="112"/>
      <c r="C8" s="318"/>
      <c r="D8" s="318"/>
      <c r="E8" s="318"/>
      <c r="F8" s="318"/>
      <c r="G8" s="318"/>
    </row>
    <row r="9" spans="2:7" ht="14" x14ac:dyDescent="0.2">
      <c r="B9" s="112"/>
      <c r="C9" s="318"/>
      <c r="D9" s="318"/>
      <c r="E9" s="318"/>
      <c r="F9" s="318"/>
      <c r="G9" s="318"/>
    </row>
    <row r="10" spans="2:7" ht="14" x14ac:dyDescent="0.2">
      <c r="B10" s="112"/>
      <c r="C10" s="228"/>
      <c r="D10" s="315"/>
      <c r="E10" s="315"/>
      <c r="F10" s="229"/>
      <c r="G10" s="229"/>
    </row>
    <row r="11" spans="2:7" ht="23" x14ac:dyDescent="0.2">
      <c r="B11" s="112"/>
      <c r="C11" s="320" t="s">
        <v>3</v>
      </c>
      <c r="D11" s="230"/>
      <c r="E11" s="230"/>
      <c r="F11" s="229"/>
      <c r="G11" s="229"/>
    </row>
    <row r="12" spans="2:7" ht="16" x14ac:dyDescent="0.2">
      <c r="B12" s="112"/>
      <c r="C12" s="292" t="s">
        <v>4</v>
      </c>
      <c r="D12" s="293"/>
      <c r="E12" s="293"/>
      <c r="F12" s="294"/>
      <c r="G12" s="294"/>
    </row>
    <row r="13" spans="2:7" ht="16" x14ac:dyDescent="0.2">
      <c r="B13" s="112"/>
      <c r="C13" s="295"/>
      <c r="D13" s="296"/>
      <c r="E13" s="296"/>
      <c r="F13" s="294"/>
      <c r="G13" s="294"/>
    </row>
    <row r="14" spans="2:7" ht="16" x14ac:dyDescent="0.2">
      <c r="B14" s="112"/>
      <c r="C14" s="297" t="s">
        <v>5</v>
      </c>
      <c r="D14" s="296"/>
      <c r="E14" s="296"/>
      <c r="F14" s="294"/>
      <c r="G14" s="294"/>
    </row>
    <row r="15" spans="2:7" ht="16" x14ac:dyDescent="0.2">
      <c r="B15" s="112"/>
      <c r="C15" s="362"/>
      <c r="D15" s="362"/>
      <c r="E15" s="362"/>
      <c r="F15" s="294"/>
      <c r="G15" s="294"/>
    </row>
    <row r="16" spans="2:7" ht="16" x14ac:dyDescent="0.2">
      <c r="B16" s="112"/>
      <c r="C16" s="313"/>
      <c r="D16" s="313"/>
      <c r="E16" s="313"/>
      <c r="F16" s="294"/>
      <c r="G16" s="294"/>
    </row>
    <row r="17" spans="2:7" ht="16" x14ac:dyDescent="0.2">
      <c r="B17" s="112"/>
      <c r="C17" s="298" t="s">
        <v>6</v>
      </c>
      <c r="D17" s="299"/>
      <c r="E17" s="299"/>
      <c r="F17" s="294"/>
      <c r="G17" s="294"/>
    </row>
    <row r="18" spans="2:7" ht="16" x14ac:dyDescent="0.2">
      <c r="B18" s="112"/>
      <c r="C18" s="300" t="s">
        <v>7</v>
      </c>
      <c r="D18" s="299"/>
      <c r="E18" s="299"/>
      <c r="F18" s="294"/>
      <c r="G18" s="294"/>
    </row>
    <row r="19" spans="2:7" ht="16" x14ac:dyDescent="0.2">
      <c r="B19" s="112"/>
      <c r="C19" s="300" t="s">
        <v>8</v>
      </c>
      <c r="D19" s="299"/>
      <c r="E19" s="299"/>
      <c r="F19" s="294"/>
      <c r="G19" s="294"/>
    </row>
    <row r="20" spans="2:7" ht="31" customHeight="1" x14ac:dyDescent="0.2">
      <c r="B20" s="112"/>
      <c r="C20" s="363" t="s">
        <v>9</v>
      </c>
      <c r="D20" s="363"/>
      <c r="E20" s="363"/>
      <c r="F20" s="294"/>
      <c r="G20" s="294"/>
    </row>
    <row r="21" spans="2:7" ht="32.25" customHeight="1" x14ac:dyDescent="0.2">
      <c r="B21" s="112"/>
      <c r="C21" s="363" t="s">
        <v>10</v>
      </c>
      <c r="D21" s="363"/>
      <c r="E21" s="363"/>
      <c r="F21" s="294"/>
      <c r="G21" s="294"/>
    </row>
    <row r="22" spans="2:7" ht="16" x14ac:dyDescent="0.2">
      <c r="B22" s="112"/>
      <c r="C22" s="299"/>
      <c r="D22" s="299"/>
      <c r="E22" s="299"/>
      <c r="F22" s="294"/>
      <c r="G22" s="294"/>
    </row>
    <row r="23" spans="2:7" ht="16" x14ac:dyDescent="0.2">
      <c r="B23" s="112"/>
      <c r="C23" s="298" t="s">
        <v>11</v>
      </c>
      <c r="D23" s="300"/>
      <c r="E23" s="300"/>
      <c r="F23" s="294"/>
      <c r="G23" s="294"/>
    </row>
    <row r="24" spans="2:7" ht="16" x14ac:dyDescent="0.2">
      <c r="B24" s="112"/>
      <c r="C24" s="301"/>
      <c r="D24" s="301"/>
      <c r="E24" s="301"/>
      <c r="F24" s="294"/>
      <c r="G24" s="294"/>
    </row>
    <row r="25" spans="2:7" ht="16" x14ac:dyDescent="0.2">
      <c r="B25" s="112"/>
      <c r="C25" s="364" t="s">
        <v>12</v>
      </c>
      <c r="D25" s="364"/>
      <c r="E25" s="364"/>
      <c r="F25" s="364"/>
      <c r="G25" s="364"/>
    </row>
    <row r="26" spans="2:7" s="157" customFormat="1" ht="14" x14ac:dyDescent="0.15">
      <c r="B26" s="234"/>
      <c r="C26" s="235"/>
      <c r="D26" s="235"/>
      <c r="E26" s="236"/>
      <c r="F26" s="234"/>
      <c r="G26" s="234"/>
    </row>
    <row r="27" spans="2:7" ht="15" x14ac:dyDescent="0.2">
      <c r="B27" s="112"/>
      <c r="C27" s="156" t="s">
        <v>13</v>
      </c>
      <c r="D27" s="318"/>
      <c r="E27" s="237" t="s">
        <v>14</v>
      </c>
      <c r="F27" s="318"/>
      <c r="G27" s="159" t="s">
        <v>15</v>
      </c>
    </row>
    <row r="28" spans="2:7" s="157" customFormat="1" ht="14" x14ac:dyDescent="0.2">
      <c r="B28" s="234"/>
      <c r="C28" s="238"/>
      <c r="E28" s="238"/>
      <c r="G28" s="238"/>
    </row>
    <row r="29" spans="2:7" ht="14" x14ac:dyDescent="0.15">
      <c r="B29" s="112"/>
      <c r="C29" s="231" t="s">
        <v>16</v>
      </c>
      <c r="D29" s="232"/>
      <c r="E29" s="239"/>
      <c r="F29" s="229"/>
      <c r="G29" s="229"/>
    </row>
    <row r="30" spans="2:7" ht="14" x14ac:dyDescent="0.15">
      <c r="B30" s="112"/>
      <c r="C30" s="322"/>
      <c r="D30" s="322"/>
      <c r="E30" s="240"/>
      <c r="F30" s="112"/>
      <c r="G30" s="112"/>
    </row>
    <row r="31" spans="2:7" ht="14" x14ac:dyDescent="0.2">
      <c r="B31" s="318"/>
      <c r="C31" s="318"/>
      <c r="D31" s="318"/>
      <c r="E31" s="318"/>
      <c r="F31" s="318"/>
      <c r="G31" s="318"/>
    </row>
    <row r="32" spans="2:7" ht="15.75" customHeight="1" x14ac:dyDescent="0.2">
      <c r="B32" s="112"/>
      <c r="C32" s="241" t="s">
        <v>17</v>
      </c>
      <c r="D32" s="242"/>
      <c r="E32" s="243" t="s">
        <v>18</v>
      </c>
      <c r="F32" s="244"/>
      <c r="G32" s="241" t="s">
        <v>19</v>
      </c>
    </row>
    <row r="33" spans="1:7" ht="43.5" customHeight="1" x14ac:dyDescent="0.2">
      <c r="A33" s="318"/>
      <c r="B33" s="112"/>
      <c r="C33" s="245" t="s">
        <v>20</v>
      </c>
      <c r="D33" s="242"/>
      <c r="E33" s="246" t="s">
        <v>21</v>
      </c>
      <c r="F33" s="247"/>
      <c r="G33" s="245" t="s">
        <v>22</v>
      </c>
    </row>
    <row r="34" spans="1:7" ht="31.5" customHeight="1" x14ac:dyDescent="0.2">
      <c r="A34" s="318"/>
      <c r="B34" s="112"/>
      <c r="C34" s="245" t="s">
        <v>23</v>
      </c>
      <c r="D34" s="242"/>
      <c r="E34" s="248" t="s">
        <v>24</v>
      </c>
      <c r="F34" s="247"/>
      <c r="G34" s="365" t="s">
        <v>25</v>
      </c>
    </row>
    <row r="35" spans="1:7" ht="24" customHeight="1" x14ac:dyDescent="0.2">
      <c r="A35" s="318"/>
      <c r="B35" s="112"/>
      <c r="C35" s="245" t="s">
        <v>26</v>
      </c>
      <c r="D35" s="242"/>
      <c r="E35" s="246" t="s">
        <v>27</v>
      </c>
      <c r="F35" s="247"/>
      <c r="G35" s="365"/>
    </row>
    <row r="36" spans="1:7" ht="48" customHeight="1" x14ac:dyDescent="0.2">
      <c r="A36" s="318"/>
      <c r="B36" s="112"/>
      <c r="C36" s="249" t="s">
        <v>28</v>
      </c>
      <c r="D36" s="242"/>
      <c r="E36" s="250" t="s">
        <v>29</v>
      </c>
      <c r="F36" s="251"/>
      <c r="G36" s="306"/>
    </row>
    <row r="37" spans="1:7" ht="12" customHeight="1" x14ac:dyDescent="0.2">
      <c r="A37" s="318"/>
      <c r="B37" s="112"/>
      <c r="C37" s="318"/>
      <c r="D37" s="318"/>
      <c r="E37" s="318"/>
      <c r="F37" s="318"/>
      <c r="G37" s="318"/>
    </row>
    <row r="38" spans="1:7" ht="14" x14ac:dyDescent="0.2">
      <c r="A38" s="318"/>
      <c r="B38" s="318"/>
      <c r="C38" s="322"/>
      <c r="D38" s="322"/>
      <c r="E38" s="322"/>
      <c r="F38" s="322"/>
      <c r="G38" s="112"/>
    </row>
    <row r="39" spans="1:7" ht="14" x14ac:dyDescent="0.2">
      <c r="A39" s="318"/>
      <c r="B39" s="318"/>
      <c r="C39" s="316" t="s">
        <v>30</v>
      </c>
      <c r="D39" s="252"/>
      <c r="E39" s="253"/>
      <c r="F39" s="252"/>
      <c r="G39" s="252"/>
    </row>
    <row r="40" spans="1:7" ht="14" x14ac:dyDescent="0.2">
      <c r="A40" s="318"/>
      <c r="B40" s="318"/>
      <c r="C40" s="361" t="s">
        <v>31</v>
      </c>
      <c r="D40" s="361"/>
      <c r="E40" s="361"/>
      <c r="F40" s="361"/>
      <c r="G40" s="361"/>
    </row>
    <row r="41" spans="1:7" ht="14" x14ac:dyDescent="0.2">
      <c r="A41" s="318"/>
      <c r="B41" s="321" t="s">
        <v>32</v>
      </c>
      <c r="C41" s="314" t="s">
        <v>33</v>
      </c>
      <c r="D41" s="321"/>
      <c r="E41" s="197"/>
      <c r="F41" s="321"/>
      <c r="G41" s="199"/>
    </row>
    <row r="42" spans="1:7" ht="14" x14ac:dyDescent="0.2">
      <c r="A42" s="318"/>
      <c r="B42" s="318"/>
      <c r="C42" s="318"/>
      <c r="D42" s="318"/>
      <c r="E42" s="318"/>
      <c r="F42" s="318"/>
      <c r="G42" s="318"/>
    </row>
    <row r="43" spans="1:7" ht="14" x14ac:dyDescent="0.2">
      <c r="A43" s="318"/>
      <c r="B43" s="318"/>
      <c r="C43" s="318"/>
      <c r="D43" s="318"/>
      <c r="E43" s="318"/>
      <c r="F43" s="318"/>
      <c r="G43" s="318"/>
    </row>
    <row r="44" spans="1:7" ht="14" x14ac:dyDescent="0.2">
      <c r="A44" s="318"/>
      <c r="B44" s="318"/>
      <c r="C44" s="318"/>
      <c r="D44" s="318"/>
      <c r="E44" s="318"/>
      <c r="F44" s="318"/>
      <c r="G44" s="318"/>
    </row>
    <row r="45" spans="1:7" ht="14" x14ac:dyDescent="0.2">
      <c r="A45" s="318"/>
      <c r="B45" s="318"/>
      <c r="C45" s="318"/>
      <c r="D45" s="318"/>
      <c r="E45" s="318"/>
      <c r="F45" s="318"/>
      <c r="G45" s="318"/>
    </row>
    <row r="46" spans="1:7" ht="14" x14ac:dyDescent="0.2">
      <c r="A46" s="318"/>
      <c r="B46" s="318"/>
      <c r="C46" s="318"/>
      <c r="D46" s="318"/>
      <c r="E46" s="318"/>
      <c r="F46" s="318"/>
      <c r="G46" s="318"/>
    </row>
    <row r="47" spans="1:7" ht="14" x14ac:dyDescent="0.2">
      <c r="A47" s="318"/>
      <c r="B47" s="318"/>
      <c r="C47" s="318"/>
      <c r="D47" s="318"/>
      <c r="E47" s="318"/>
      <c r="F47" s="318"/>
      <c r="G47" s="318"/>
    </row>
    <row r="48" spans="1:7" ht="24" customHeight="1" x14ac:dyDescent="0.2">
      <c r="A48" s="318"/>
      <c r="B48" s="318"/>
      <c r="C48" s="318"/>
      <c r="D48" s="318"/>
      <c r="E48" s="318"/>
      <c r="F48" s="318"/>
      <c r="G48" s="318"/>
    </row>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30E32-320E-A140-A901-ACCC19353D89}">
  <sheetPr codeName="Sheet10"/>
  <dimension ref="A1:KJ27"/>
  <sheetViews>
    <sheetView zoomScale="80" zoomScaleNormal="80" workbookViewId="0">
      <selection activeCell="D3" sqref="D3"/>
    </sheetView>
  </sheetViews>
  <sheetFormatPr baseColWidth="10" defaultColWidth="10.5" defaultRowHeight="16" x14ac:dyDescent="0.2"/>
  <cols>
    <col min="1" max="1" width="15.83203125" style="263" customWidth="1"/>
    <col min="2" max="2" width="29.83203125" style="263" customWidth="1"/>
    <col min="3" max="3" width="3" style="263" customWidth="1"/>
    <col min="4" max="4" width="38.5" style="263" customWidth="1"/>
    <col min="5" max="5" width="3" style="263" customWidth="1"/>
    <col min="6" max="6" width="29.5" style="263" customWidth="1"/>
    <col min="7" max="7" width="3" style="263" customWidth="1"/>
    <col min="8" max="8" width="29.5"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296" ht="25" x14ac:dyDescent="0.25">
      <c r="A1" s="262" t="s">
        <v>199</v>
      </c>
    </row>
    <row r="3" spans="1:296" s="35" customFormat="1" ht="120" x14ac:dyDescent="0.2">
      <c r="A3" s="36" t="s">
        <v>200</v>
      </c>
      <c r="B3" s="37" t="s">
        <v>201</v>
      </c>
      <c r="C3" s="38"/>
      <c r="D3" s="11" t="s">
        <v>598</v>
      </c>
      <c r="E3" s="38"/>
      <c r="F3" s="39"/>
      <c r="G3" s="38"/>
      <c r="H3" s="39"/>
      <c r="I3" s="38"/>
      <c r="J3" s="7"/>
      <c r="L3" s="41"/>
      <c r="N3" s="41"/>
      <c r="P3" s="41"/>
      <c r="R3" s="41"/>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row>
    <row r="4" spans="1:296" s="4" customFormat="1" ht="18" x14ac:dyDescent="0.2">
      <c r="B4" s="2"/>
      <c r="C4" s="1"/>
      <c r="D4" s="2"/>
      <c r="E4" s="1"/>
      <c r="F4" s="2"/>
      <c r="G4" s="1"/>
      <c r="H4" s="2"/>
      <c r="I4" s="1"/>
      <c r="J4" s="3"/>
      <c r="L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row>
    <row r="5" spans="1:296" s="4" customFormat="1" ht="76" x14ac:dyDescent="0.2">
      <c r="A5" s="1"/>
      <c r="B5" s="2" t="s">
        <v>97</v>
      </c>
      <c r="C5" s="1"/>
      <c r="D5" s="90" t="s">
        <v>98</v>
      </c>
      <c r="E5" s="50"/>
      <c r="F5" s="90" t="s">
        <v>99</v>
      </c>
      <c r="G5" s="50"/>
      <c r="H5" s="90" t="s">
        <v>100</v>
      </c>
      <c r="I5" s="58"/>
      <c r="J5" s="51" t="s">
        <v>101</v>
      </c>
      <c r="K5" s="32"/>
      <c r="L5" s="33" t="s">
        <v>102</v>
      </c>
      <c r="M5" s="32"/>
      <c r="N5" s="33" t="s">
        <v>103</v>
      </c>
      <c r="O5" s="32"/>
      <c r="P5" s="33" t="s">
        <v>104</v>
      </c>
      <c r="Q5" s="32"/>
      <c r="R5" s="33" t="s">
        <v>105</v>
      </c>
      <c r="S5" s="32"/>
    </row>
    <row r="6" spans="1:296" s="4" customFormat="1" ht="18" x14ac:dyDescent="0.2">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row>
    <row r="7" spans="1:296" s="35" customFormat="1" ht="30" x14ac:dyDescent="0.2">
      <c r="A7" s="47" t="s">
        <v>118</v>
      </c>
      <c r="B7" s="312" t="s">
        <v>202</v>
      </c>
      <c r="C7" s="34"/>
      <c r="D7" s="6" t="s">
        <v>63</v>
      </c>
      <c r="E7" s="34"/>
      <c r="F7" s="48"/>
      <c r="G7" s="34"/>
      <c r="H7" s="48"/>
      <c r="I7" s="34"/>
      <c r="J7" s="49"/>
    </row>
    <row r="8" spans="1:296" s="4" customFormat="1" ht="18" x14ac:dyDescent="0.2">
      <c r="B8" s="2"/>
      <c r="C8" s="1"/>
      <c r="D8" s="2"/>
      <c r="E8" s="1"/>
      <c r="F8" s="2"/>
      <c r="G8" s="1"/>
      <c r="H8" s="2"/>
      <c r="I8" s="1"/>
      <c r="J8" s="3"/>
      <c r="L8" s="3"/>
      <c r="N8" s="3"/>
      <c r="P8" s="3"/>
      <c r="R8" s="3"/>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row>
    <row r="9" spans="1:296" s="261" customFormat="1" ht="53.25" customHeight="1" x14ac:dyDescent="0.2">
      <c r="A9" s="14"/>
      <c r="B9" s="28" t="s">
        <v>203</v>
      </c>
      <c r="C9" s="8"/>
      <c r="D9" s="18"/>
      <c r="E9" s="8"/>
      <c r="F9" s="18"/>
      <c r="G9" s="20"/>
      <c r="H9" s="18"/>
      <c r="I9" s="20"/>
      <c r="J9" s="40"/>
      <c r="K9" s="21"/>
      <c r="L9" s="40"/>
      <c r="M9" s="21"/>
      <c r="N9" s="40"/>
      <c r="O9" s="21"/>
      <c r="P9" s="40"/>
      <c r="Q9" s="21"/>
      <c r="R9" s="40"/>
      <c r="S9" s="21"/>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318"/>
      <c r="DL9" s="318"/>
      <c r="DM9" s="318"/>
      <c r="DN9" s="318"/>
      <c r="DO9" s="318"/>
      <c r="DP9" s="318"/>
      <c r="DQ9" s="318"/>
      <c r="DR9" s="318"/>
      <c r="DS9" s="318"/>
      <c r="DT9" s="318"/>
      <c r="DU9" s="318"/>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318"/>
      <c r="FK9" s="318"/>
      <c r="FL9" s="318"/>
      <c r="FM9" s="318"/>
      <c r="FN9" s="318"/>
      <c r="FO9" s="318"/>
      <c r="FP9" s="318"/>
      <c r="FQ9" s="318"/>
      <c r="FR9" s="318"/>
      <c r="FS9" s="318"/>
      <c r="FT9" s="318"/>
      <c r="FU9" s="318"/>
      <c r="FV9" s="318"/>
      <c r="FW9" s="318"/>
      <c r="FX9" s="318"/>
      <c r="FY9" s="318"/>
      <c r="FZ9" s="318"/>
      <c r="GA9" s="318"/>
      <c r="GB9" s="318"/>
      <c r="GC9" s="318"/>
      <c r="GD9" s="318"/>
      <c r="GE9" s="318"/>
      <c r="GF9" s="318"/>
      <c r="GG9" s="318"/>
      <c r="GH9" s="318"/>
      <c r="GI9" s="318"/>
      <c r="GJ9" s="318"/>
      <c r="GK9" s="318"/>
      <c r="GL9" s="318"/>
      <c r="GM9" s="318"/>
      <c r="GN9" s="318"/>
      <c r="GO9" s="318"/>
      <c r="GP9" s="318"/>
      <c r="GQ9" s="318"/>
      <c r="GR9" s="318"/>
      <c r="GS9" s="318"/>
      <c r="GT9" s="318"/>
      <c r="GU9" s="318"/>
      <c r="GV9" s="318"/>
      <c r="GW9" s="318"/>
      <c r="GX9" s="318"/>
      <c r="GY9" s="318"/>
      <c r="GZ9" s="318"/>
      <c r="HA9" s="318"/>
      <c r="HB9" s="318"/>
      <c r="HC9" s="318"/>
      <c r="HD9" s="318"/>
      <c r="HE9" s="318"/>
      <c r="HF9" s="318"/>
      <c r="HG9" s="318"/>
      <c r="HH9" s="318"/>
      <c r="HI9" s="318"/>
      <c r="HJ9" s="318"/>
      <c r="HK9" s="318"/>
      <c r="HL9" s="318"/>
      <c r="HM9" s="318"/>
      <c r="HN9" s="318"/>
      <c r="HO9" s="318"/>
      <c r="HP9" s="318"/>
      <c r="HQ9" s="318"/>
      <c r="HR9" s="318"/>
      <c r="HS9" s="318"/>
      <c r="HT9" s="318"/>
      <c r="HU9" s="318"/>
      <c r="HV9" s="318"/>
      <c r="HW9" s="318"/>
      <c r="HX9" s="318"/>
      <c r="HY9" s="318"/>
      <c r="HZ9" s="318"/>
      <c r="IA9" s="318"/>
      <c r="IB9" s="318"/>
      <c r="IC9" s="318"/>
      <c r="ID9" s="318"/>
      <c r="IE9" s="318"/>
      <c r="IF9" s="318"/>
      <c r="IG9" s="318"/>
      <c r="IH9" s="318"/>
      <c r="II9" s="318"/>
      <c r="IJ9" s="318"/>
      <c r="IK9" s="318"/>
      <c r="IL9" s="318"/>
      <c r="IM9" s="318"/>
      <c r="IN9" s="318"/>
      <c r="IO9" s="318"/>
      <c r="IP9" s="318"/>
      <c r="IQ9" s="318"/>
      <c r="IR9" s="318"/>
      <c r="IS9" s="318"/>
      <c r="IT9" s="318"/>
      <c r="IU9" s="318"/>
      <c r="IV9" s="318"/>
      <c r="IW9" s="318"/>
      <c r="IX9" s="318"/>
      <c r="IY9" s="318"/>
      <c r="IZ9" s="318"/>
      <c r="JA9" s="318"/>
      <c r="JB9" s="318"/>
      <c r="JC9" s="318"/>
      <c r="JD9" s="318"/>
      <c r="JE9" s="318"/>
      <c r="JF9" s="318"/>
      <c r="JG9" s="318"/>
      <c r="JH9" s="318"/>
      <c r="JI9" s="318"/>
      <c r="JJ9" s="318"/>
      <c r="JK9" s="318"/>
      <c r="JL9" s="318"/>
      <c r="JM9" s="318"/>
      <c r="JN9" s="318"/>
      <c r="JO9" s="318"/>
      <c r="JP9" s="318"/>
      <c r="JQ9" s="318"/>
      <c r="JR9" s="318"/>
      <c r="JS9" s="318"/>
      <c r="JT9" s="318"/>
      <c r="JU9" s="318"/>
      <c r="JV9" s="318"/>
      <c r="JW9" s="318"/>
      <c r="JX9" s="318"/>
      <c r="JY9" s="318"/>
      <c r="JZ9" s="318"/>
      <c r="KA9" s="318"/>
      <c r="KB9" s="318"/>
      <c r="KC9" s="318"/>
      <c r="KD9" s="318"/>
      <c r="KE9" s="318"/>
      <c r="KF9" s="318"/>
      <c r="KG9" s="318"/>
      <c r="KH9" s="318"/>
      <c r="KI9" s="318"/>
      <c r="KJ9" s="318"/>
    </row>
    <row r="10" spans="1:296" s="261" customFormat="1" ht="53.25" customHeight="1" x14ac:dyDescent="0.2">
      <c r="A10" s="15"/>
      <c r="B10" s="24" t="s">
        <v>204</v>
      </c>
      <c r="C10" s="10"/>
      <c r="D10" s="11" t="s">
        <v>549</v>
      </c>
      <c r="E10" s="10"/>
      <c r="F10" s="332" t="s">
        <v>571</v>
      </c>
      <c r="G10" s="22"/>
      <c r="H10" s="96" t="s">
        <v>855</v>
      </c>
      <c r="I10" s="22"/>
      <c r="J10" s="398"/>
      <c r="K10" s="4"/>
      <c r="L10" s="41"/>
      <c r="M10" s="4"/>
      <c r="N10" s="41"/>
      <c r="O10" s="4"/>
      <c r="P10" s="41"/>
      <c r="Q10" s="4"/>
      <c r="R10" s="41"/>
      <c r="S10" s="4"/>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18"/>
      <c r="BT10" s="318"/>
      <c r="BU10" s="318"/>
      <c r="BV10" s="318"/>
      <c r="BW10" s="318"/>
      <c r="BX10" s="318"/>
      <c r="BY10" s="318"/>
      <c r="BZ10" s="318"/>
      <c r="CA10" s="318"/>
      <c r="CB10" s="318"/>
      <c r="CC10" s="318"/>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318"/>
      <c r="DI10" s="318"/>
      <c r="DJ10" s="318"/>
      <c r="DK10" s="318"/>
      <c r="DL10" s="318"/>
      <c r="DM10" s="318"/>
      <c r="DN10" s="318"/>
      <c r="DO10" s="318"/>
      <c r="DP10" s="318"/>
      <c r="DQ10" s="318"/>
      <c r="DR10" s="318"/>
      <c r="DS10" s="318"/>
      <c r="DT10" s="318"/>
      <c r="DU10" s="318"/>
      <c r="DV10" s="318"/>
      <c r="DW10" s="318"/>
      <c r="DX10" s="318"/>
      <c r="DY10" s="318"/>
      <c r="DZ10" s="318"/>
      <c r="EA10" s="318"/>
      <c r="EB10" s="318"/>
      <c r="EC10" s="318"/>
      <c r="ED10" s="318"/>
      <c r="EE10" s="318"/>
      <c r="EF10" s="318"/>
      <c r="EG10" s="318"/>
      <c r="EH10" s="318"/>
      <c r="EI10" s="318"/>
      <c r="EJ10" s="318"/>
      <c r="EK10" s="318"/>
      <c r="EL10" s="318"/>
      <c r="EM10" s="318"/>
      <c r="EN10" s="318"/>
      <c r="EO10" s="318"/>
      <c r="EP10" s="318"/>
      <c r="EQ10" s="318"/>
      <c r="ER10" s="318"/>
      <c r="ES10" s="318"/>
      <c r="ET10" s="318"/>
      <c r="EU10" s="318"/>
      <c r="EV10" s="318"/>
      <c r="EW10" s="318"/>
      <c r="EX10" s="318"/>
      <c r="EY10" s="318"/>
      <c r="EZ10" s="318"/>
      <c r="FA10" s="318"/>
      <c r="FB10" s="318"/>
      <c r="FC10" s="318"/>
      <c r="FD10" s="318"/>
      <c r="FE10" s="318"/>
      <c r="FF10" s="318"/>
      <c r="FG10" s="318"/>
      <c r="FH10" s="318"/>
      <c r="FI10" s="318"/>
      <c r="FJ10" s="318"/>
      <c r="FK10" s="318"/>
      <c r="FL10" s="318"/>
      <c r="FM10" s="318"/>
      <c r="FN10" s="318"/>
      <c r="FO10" s="318"/>
      <c r="FP10" s="318"/>
      <c r="FQ10" s="318"/>
      <c r="FR10" s="318"/>
      <c r="FS10" s="318"/>
      <c r="FT10" s="318"/>
      <c r="FU10" s="318"/>
      <c r="FV10" s="318"/>
      <c r="FW10" s="318"/>
      <c r="FX10" s="318"/>
      <c r="FY10" s="318"/>
      <c r="FZ10" s="318"/>
      <c r="GA10" s="318"/>
      <c r="GB10" s="318"/>
      <c r="GC10" s="318"/>
      <c r="GD10" s="318"/>
      <c r="GE10" s="318"/>
      <c r="GF10" s="318"/>
      <c r="GG10" s="318"/>
      <c r="GH10" s="318"/>
      <c r="GI10" s="318"/>
      <c r="GJ10" s="318"/>
      <c r="GK10" s="318"/>
      <c r="GL10" s="318"/>
      <c r="GM10" s="318"/>
      <c r="GN10" s="318"/>
      <c r="GO10" s="318"/>
      <c r="GP10" s="318"/>
      <c r="GQ10" s="318"/>
      <c r="GR10" s="318"/>
      <c r="GS10" s="318"/>
      <c r="GT10" s="318"/>
      <c r="GU10" s="318"/>
      <c r="GV10" s="318"/>
      <c r="GW10" s="318"/>
      <c r="GX10" s="318"/>
      <c r="GY10" s="318"/>
      <c r="GZ10" s="318"/>
      <c r="HA10" s="318"/>
      <c r="HB10" s="318"/>
      <c r="HC10" s="318"/>
      <c r="HD10" s="318"/>
      <c r="HE10" s="318"/>
      <c r="HF10" s="318"/>
      <c r="HG10" s="318"/>
      <c r="HH10" s="318"/>
      <c r="HI10" s="318"/>
      <c r="HJ10" s="318"/>
      <c r="HK10" s="318"/>
      <c r="HL10" s="318"/>
      <c r="HM10" s="318"/>
      <c r="HN10" s="318"/>
      <c r="HO10" s="318"/>
      <c r="HP10" s="318"/>
      <c r="HQ10" s="318"/>
      <c r="HR10" s="318"/>
      <c r="HS10" s="318"/>
      <c r="HT10" s="318"/>
      <c r="HU10" s="318"/>
      <c r="HV10" s="318"/>
      <c r="HW10" s="318"/>
      <c r="HX10" s="318"/>
      <c r="HY10" s="318"/>
      <c r="HZ10" s="318"/>
      <c r="IA10" s="318"/>
      <c r="IB10" s="318"/>
      <c r="IC10" s="318"/>
      <c r="ID10" s="318"/>
      <c r="IE10" s="318"/>
      <c r="IF10" s="318"/>
      <c r="IG10" s="318"/>
      <c r="IH10" s="318"/>
      <c r="II10" s="318"/>
      <c r="IJ10" s="318"/>
      <c r="IK10" s="318"/>
      <c r="IL10" s="318"/>
      <c r="IM10" s="318"/>
      <c r="IN10" s="318"/>
      <c r="IO10" s="318"/>
      <c r="IP10" s="318"/>
      <c r="IQ10" s="318"/>
      <c r="IR10" s="318"/>
      <c r="IS10" s="318"/>
      <c r="IT10" s="318"/>
      <c r="IU10" s="318"/>
      <c r="IV10" s="318"/>
      <c r="IW10" s="318"/>
      <c r="IX10" s="318"/>
      <c r="IY10" s="318"/>
      <c r="IZ10" s="318"/>
      <c r="JA10" s="318"/>
      <c r="JB10" s="318"/>
      <c r="JC10" s="318"/>
      <c r="JD10" s="318"/>
      <c r="JE10" s="318"/>
      <c r="JF10" s="318"/>
      <c r="JG10" s="318"/>
      <c r="JH10" s="318"/>
      <c r="JI10" s="318"/>
      <c r="JJ10" s="318"/>
      <c r="JK10" s="318"/>
      <c r="JL10" s="318"/>
      <c r="JM10" s="318"/>
      <c r="JN10" s="318"/>
      <c r="JO10" s="318"/>
      <c r="JP10" s="318"/>
      <c r="JQ10" s="318"/>
      <c r="JR10" s="318"/>
      <c r="JS10" s="318"/>
      <c r="JT10" s="318"/>
      <c r="JU10" s="318"/>
      <c r="JV10" s="318"/>
      <c r="JW10" s="318"/>
      <c r="JX10" s="318"/>
      <c r="JY10" s="318"/>
      <c r="JZ10" s="318"/>
      <c r="KA10" s="318"/>
      <c r="KB10" s="318"/>
      <c r="KC10" s="318"/>
      <c r="KD10" s="318"/>
      <c r="KE10" s="318"/>
      <c r="KF10" s="318"/>
      <c r="KG10" s="318"/>
      <c r="KH10" s="318"/>
      <c r="KI10" s="318"/>
      <c r="KJ10" s="318"/>
    </row>
    <row r="11" spans="1:296" s="261" customFormat="1" ht="53.25" customHeight="1" x14ac:dyDescent="0.2">
      <c r="A11" s="15"/>
      <c r="B11" s="24" t="s">
        <v>205</v>
      </c>
      <c r="C11" s="10"/>
      <c r="D11" s="11" t="s">
        <v>556</v>
      </c>
      <c r="E11" s="10"/>
      <c r="F11" s="96" t="s">
        <v>581</v>
      </c>
      <c r="G11" s="22"/>
      <c r="H11" s="96" t="s">
        <v>853</v>
      </c>
      <c r="I11" s="22"/>
      <c r="J11" s="396"/>
      <c r="K11" s="35"/>
      <c r="L11" s="41"/>
      <c r="M11" s="35"/>
      <c r="N11" s="41"/>
      <c r="O11" s="35"/>
      <c r="P11" s="41"/>
      <c r="Q11" s="35"/>
      <c r="R11" s="41"/>
      <c r="S11" s="35"/>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c r="BV11" s="318"/>
      <c r="BW11" s="318"/>
      <c r="BX11" s="318"/>
      <c r="BY11" s="318"/>
      <c r="BZ11" s="318"/>
      <c r="CA11" s="318"/>
      <c r="CB11" s="318"/>
      <c r="CC11" s="318"/>
      <c r="CD11" s="318"/>
      <c r="CE11" s="318"/>
      <c r="CF11" s="318"/>
      <c r="CG11" s="318"/>
      <c r="CH11" s="318"/>
      <c r="CI11" s="318"/>
      <c r="CJ11" s="318"/>
      <c r="CK11" s="318"/>
      <c r="CL11" s="318"/>
      <c r="CM11" s="318"/>
      <c r="CN11" s="318"/>
      <c r="CO11" s="318"/>
      <c r="CP11" s="318"/>
      <c r="CQ11" s="318"/>
      <c r="CR11" s="318"/>
      <c r="CS11" s="318"/>
      <c r="CT11" s="318"/>
      <c r="CU11" s="318"/>
      <c r="CV11" s="318"/>
      <c r="CW11" s="318"/>
      <c r="CX11" s="318"/>
      <c r="CY11" s="318"/>
      <c r="CZ11" s="318"/>
      <c r="DA11" s="318"/>
      <c r="DB11" s="318"/>
      <c r="DC11" s="318"/>
      <c r="DD11" s="318"/>
      <c r="DE11" s="318"/>
      <c r="DF11" s="318"/>
      <c r="DG11" s="318"/>
      <c r="DH11" s="318"/>
      <c r="DI11" s="318"/>
      <c r="DJ11" s="318"/>
      <c r="DK11" s="318"/>
      <c r="DL11" s="318"/>
      <c r="DM11" s="318"/>
      <c r="DN11" s="318"/>
      <c r="DO11" s="318"/>
      <c r="DP11" s="318"/>
      <c r="DQ11" s="318"/>
      <c r="DR11" s="318"/>
      <c r="DS11" s="318"/>
      <c r="DT11" s="318"/>
      <c r="DU11" s="318"/>
      <c r="DV11" s="318"/>
      <c r="DW11" s="318"/>
      <c r="DX11" s="318"/>
      <c r="DY11" s="318"/>
      <c r="DZ11" s="318"/>
      <c r="EA11" s="318"/>
      <c r="EB11" s="318"/>
      <c r="EC11" s="318"/>
      <c r="ED11" s="318"/>
      <c r="EE11" s="318"/>
      <c r="EF11" s="318"/>
      <c r="EG11" s="318"/>
      <c r="EH11" s="318"/>
      <c r="EI11" s="318"/>
      <c r="EJ11" s="318"/>
      <c r="EK11" s="318"/>
      <c r="EL11" s="318"/>
      <c r="EM11" s="318"/>
      <c r="EN11" s="318"/>
      <c r="EO11" s="318"/>
      <c r="EP11" s="318"/>
      <c r="EQ11" s="318"/>
      <c r="ER11" s="318"/>
      <c r="ES11" s="318"/>
      <c r="ET11" s="318"/>
      <c r="EU11" s="318"/>
      <c r="EV11" s="318"/>
      <c r="EW11" s="318"/>
      <c r="EX11" s="318"/>
      <c r="EY11" s="318"/>
      <c r="EZ11" s="318"/>
      <c r="FA11" s="318"/>
      <c r="FB11" s="318"/>
      <c r="FC11" s="318"/>
      <c r="FD11" s="318"/>
      <c r="FE11" s="318"/>
      <c r="FF11" s="318"/>
      <c r="FG11" s="318"/>
      <c r="FH11" s="318"/>
      <c r="FI11" s="318"/>
      <c r="FJ11" s="318"/>
      <c r="FK11" s="318"/>
      <c r="FL11" s="318"/>
      <c r="FM11" s="318"/>
      <c r="FN11" s="318"/>
      <c r="FO11" s="318"/>
      <c r="FP11" s="318"/>
      <c r="FQ11" s="318"/>
      <c r="FR11" s="318"/>
      <c r="FS11" s="318"/>
      <c r="FT11" s="318"/>
      <c r="FU11" s="318"/>
      <c r="FV11" s="318"/>
      <c r="FW11" s="318"/>
      <c r="FX11" s="318"/>
      <c r="FY11" s="318"/>
      <c r="FZ11" s="318"/>
      <c r="GA11" s="318"/>
      <c r="GB11" s="318"/>
      <c r="GC11" s="318"/>
      <c r="GD11" s="318"/>
      <c r="GE11" s="318"/>
      <c r="GF11" s="318"/>
      <c r="GG11" s="318"/>
      <c r="GH11" s="318"/>
      <c r="GI11" s="318"/>
      <c r="GJ11" s="318"/>
      <c r="GK11" s="318"/>
      <c r="GL11" s="318"/>
      <c r="GM11" s="318"/>
      <c r="GN11" s="318"/>
      <c r="GO11" s="318"/>
      <c r="GP11" s="318"/>
      <c r="GQ11" s="318"/>
      <c r="GR11" s="318"/>
      <c r="GS11" s="318"/>
      <c r="GT11" s="318"/>
      <c r="GU11" s="318"/>
      <c r="GV11" s="318"/>
      <c r="GW11" s="318"/>
      <c r="GX11" s="318"/>
      <c r="GY11" s="318"/>
      <c r="GZ11" s="318"/>
      <c r="HA11" s="318"/>
      <c r="HB11" s="318"/>
      <c r="HC11" s="318"/>
      <c r="HD11" s="318"/>
      <c r="HE11" s="318"/>
      <c r="HF11" s="318"/>
      <c r="HG11" s="318"/>
      <c r="HH11" s="318"/>
      <c r="HI11" s="318"/>
      <c r="HJ11" s="318"/>
      <c r="HK11" s="318"/>
      <c r="HL11" s="318"/>
      <c r="HM11" s="318"/>
      <c r="HN11" s="318"/>
      <c r="HO11" s="318"/>
      <c r="HP11" s="318"/>
      <c r="HQ11" s="318"/>
      <c r="HR11" s="318"/>
      <c r="HS11" s="318"/>
      <c r="HT11" s="318"/>
      <c r="HU11" s="318"/>
      <c r="HV11" s="318"/>
      <c r="HW11" s="318"/>
      <c r="HX11" s="318"/>
      <c r="HY11" s="318"/>
      <c r="HZ11" s="318"/>
      <c r="IA11" s="318"/>
      <c r="IB11" s="318"/>
      <c r="IC11" s="318"/>
      <c r="ID11" s="318"/>
      <c r="IE11" s="318"/>
      <c r="IF11" s="318"/>
      <c r="IG11" s="318"/>
      <c r="IH11" s="318"/>
      <c r="II11" s="318"/>
      <c r="IJ11" s="318"/>
      <c r="IK11" s="318"/>
      <c r="IL11" s="318"/>
      <c r="IM11" s="318"/>
      <c r="IN11" s="318"/>
      <c r="IO11" s="318"/>
      <c r="IP11" s="318"/>
      <c r="IQ11" s="318"/>
      <c r="IR11" s="318"/>
      <c r="IS11" s="318"/>
      <c r="IT11" s="318"/>
      <c r="IU11" s="318"/>
      <c r="IV11" s="318"/>
      <c r="IW11" s="318"/>
      <c r="IX11" s="318"/>
      <c r="IY11" s="318"/>
      <c r="IZ11" s="318"/>
      <c r="JA11" s="318"/>
      <c r="JB11" s="318"/>
      <c r="JC11" s="318"/>
      <c r="JD11" s="318"/>
      <c r="JE11" s="318"/>
      <c r="JF11" s="318"/>
      <c r="JG11" s="318"/>
      <c r="JH11" s="318"/>
      <c r="JI11" s="318"/>
      <c r="JJ11" s="318"/>
      <c r="JK11" s="318"/>
      <c r="JL11" s="318"/>
      <c r="JM11" s="318"/>
      <c r="JN11" s="318"/>
      <c r="JO11" s="318"/>
      <c r="JP11" s="318"/>
      <c r="JQ11" s="318"/>
      <c r="JR11" s="318"/>
      <c r="JS11" s="318"/>
      <c r="JT11" s="318"/>
      <c r="JU11" s="318"/>
      <c r="JV11" s="318"/>
      <c r="JW11" s="318"/>
      <c r="JX11" s="318"/>
      <c r="JY11" s="318"/>
      <c r="JZ11" s="318"/>
      <c r="KA11" s="318"/>
      <c r="KB11" s="318"/>
      <c r="KC11" s="318"/>
      <c r="KD11" s="318"/>
      <c r="KE11" s="318"/>
      <c r="KF11" s="318"/>
      <c r="KG11" s="318"/>
      <c r="KH11" s="318"/>
      <c r="KI11" s="318"/>
      <c r="KJ11" s="318"/>
    </row>
    <row r="12" spans="1:296" s="261" customFormat="1" ht="53.25" customHeight="1" x14ac:dyDescent="0.2">
      <c r="A12" s="15"/>
      <c r="B12" s="26" t="s">
        <v>608</v>
      </c>
      <c r="C12" s="10"/>
      <c r="D12" s="334">
        <v>21480700</v>
      </c>
      <c r="E12" s="10"/>
      <c r="F12" s="96" t="s">
        <v>571</v>
      </c>
      <c r="G12" s="263"/>
      <c r="H12" s="96" t="s">
        <v>854</v>
      </c>
      <c r="I12" s="263"/>
      <c r="J12" s="396"/>
      <c r="K12" s="4"/>
      <c r="L12" s="41"/>
      <c r="M12" s="4"/>
      <c r="N12" s="41"/>
      <c r="O12" s="4"/>
      <c r="P12" s="41"/>
      <c r="Q12" s="4"/>
      <c r="R12" s="41"/>
      <c r="S12" s="4"/>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8"/>
      <c r="BV12" s="318"/>
      <c r="BW12" s="318"/>
      <c r="BX12" s="318"/>
      <c r="BY12" s="318"/>
      <c r="BZ12" s="318"/>
      <c r="CA12" s="318"/>
      <c r="CB12" s="318"/>
      <c r="CC12" s="318"/>
      <c r="CD12" s="318"/>
      <c r="CE12" s="318"/>
      <c r="CF12" s="318"/>
      <c r="CG12" s="318"/>
      <c r="CH12" s="318"/>
      <c r="CI12" s="318"/>
      <c r="CJ12" s="318"/>
      <c r="CK12" s="318"/>
      <c r="CL12" s="318"/>
      <c r="CM12" s="318"/>
      <c r="CN12" s="318"/>
      <c r="CO12" s="318"/>
      <c r="CP12" s="318"/>
      <c r="CQ12" s="318"/>
      <c r="CR12" s="318"/>
      <c r="CS12" s="318"/>
      <c r="CT12" s="318"/>
      <c r="CU12" s="318"/>
      <c r="CV12" s="318"/>
      <c r="CW12" s="318"/>
      <c r="CX12" s="318"/>
      <c r="CY12" s="318"/>
      <c r="CZ12" s="318"/>
      <c r="DA12" s="318"/>
      <c r="DB12" s="318"/>
      <c r="DC12" s="318"/>
      <c r="DD12" s="318"/>
      <c r="DE12" s="318"/>
      <c r="DF12" s="318"/>
      <c r="DG12" s="318"/>
      <c r="DH12" s="318"/>
      <c r="DI12" s="318"/>
      <c r="DJ12" s="318"/>
      <c r="DK12" s="318"/>
      <c r="DL12" s="318"/>
      <c r="DM12" s="318"/>
      <c r="DN12" s="318"/>
      <c r="DO12" s="318"/>
      <c r="DP12" s="318"/>
      <c r="DQ12" s="318"/>
      <c r="DR12" s="318"/>
      <c r="DS12" s="318"/>
      <c r="DT12" s="318"/>
      <c r="DU12" s="318"/>
      <c r="DV12" s="318"/>
      <c r="DW12" s="318"/>
      <c r="DX12" s="318"/>
      <c r="DY12" s="318"/>
      <c r="DZ12" s="318"/>
      <c r="EA12" s="318"/>
      <c r="EB12" s="318"/>
      <c r="EC12" s="318"/>
      <c r="ED12" s="318"/>
      <c r="EE12" s="318"/>
      <c r="EF12" s="318"/>
      <c r="EG12" s="318"/>
      <c r="EH12" s="318"/>
      <c r="EI12" s="318"/>
      <c r="EJ12" s="318"/>
      <c r="EK12" s="318"/>
      <c r="EL12" s="318"/>
      <c r="EM12" s="318"/>
      <c r="EN12" s="318"/>
      <c r="EO12" s="318"/>
      <c r="EP12" s="318"/>
      <c r="EQ12" s="318"/>
      <c r="ER12" s="318"/>
      <c r="ES12" s="318"/>
      <c r="ET12" s="318"/>
      <c r="EU12" s="318"/>
      <c r="EV12" s="318"/>
      <c r="EW12" s="318"/>
      <c r="EX12" s="318"/>
      <c r="EY12" s="318"/>
      <c r="EZ12" s="318"/>
      <c r="FA12" s="318"/>
      <c r="FB12" s="318"/>
      <c r="FC12" s="318"/>
      <c r="FD12" s="318"/>
      <c r="FE12" s="318"/>
      <c r="FF12" s="318"/>
      <c r="FG12" s="318"/>
      <c r="FH12" s="318"/>
      <c r="FI12" s="318"/>
      <c r="FJ12" s="318"/>
      <c r="FK12" s="318"/>
      <c r="FL12" s="318"/>
      <c r="FM12" s="318"/>
      <c r="FN12" s="318"/>
      <c r="FO12" s="318"/>
      <c r="FP12" s="318"/>
      <c r="FQ12" s="318"/>
      <c r="FR12" s="318"/>
      <c r="FS12" s="318"/>
      <c r="FT12" s="318"/>
      <c r="FU12" s="318"/>
      <c r="FV12" s="318"/>
      <c r="FW12" s="318"/>
      <c r="FX12" s="318"/>
      <c r="FY12" s="318"/>
      <c r="FZ12" s="318"/>
      <c r="GA12" s="318"/>
      <c r="GB12" s="318"/>
      <c r="GC12" s="318"/>
      <c r="GD12" s="318"/>
      <c r="GE12" s="318"/>
      <c r="GF12" s="318"/>
      <c r="GG12" s="318"/>
      <c r="GH12" s="318"/>
      <c r="GI12" s="318"/>
      <c r="GJ12" s="318"/>
      <c r="GK12" s="318"/>
      <c r="GL12" s="318"/>
      <c r="GM12" s="318"/>
      <c r="GN12" s="318"/>
      <c r="GO12" s="318"/>
      <c r="GP12" s="318"/>
      <c r="GQ12" s="318"/>
      <c r="GR12" s="318"/>
      <c r="GS12" s="318"/>
      <c r="GT12" s="318"/>
      <c r="GU12" s="318"/>
      <c r="GV12" s="318"/>
      <c r="GW12" s="318"/>
      <c r="GX12" s="318"/>
      <c r="GY12" s="318"/>
      <c r="GZ12" s="318"/>
      <c r="HA12" s="318"/>
      <c r="HB12" s="318"/>
      <c r="HC12" s="318"/>
      <c r="HD12" s="318"/>
      <c r="HE12" s="318"/>
      <c r="HF12" s="318"/>
      <c r="HG12" s="318"/>
      <c r="HH12" s="318"/>
      <c r="HI12" s="318"/>
      <c r="HJ12" s="318"/>
      <c r="HK12" s="318"/>
      <c r="HL12" s="318"/>
      <c r="HM12" s="318"/>
      <c r="HN12" s="318"/>
      <c r="HO12" s="318"/>
      <c r="HP12" s="318"/>
      <c r="HQ12" s="318"/>
      <c r="HR12" s="318"/>
      <c r="HS12" s="318"/>
      <c r="HT12" s="318"/>
      <c r="HU12" s="318"/>
      <c r="HV12" s="318"/>
      <c r="HW12" s="318"/>
      <c r="HX12" s="318"/>
      <c r="HY12" s="318"/>
      <c r="HZ12" s="318"/>
      <c r="IA12" s="318"/>
      <c r="IB12" s="318"/>
      <c r="IC12" s="318"/>
      <c r="ID12" s="318"/>
      <c r="IE12" s="318"/>
      <c r="IF12" s="318"/>
      <c r="IG12" s="318"/>
      <c r="IH12" s="318"/>
      <c r="II12" s="318"/>
      <c r="IJ12" s="318"/>
      <c r="IK12" s="318"/>
      <c r="IL12" s="318"/>
      <c r="IM12" s="318"/>
      <c r="IN12" s="318"/>
      <c r="IO12" s="318"/>
      <c r="IP12" s="318"/>
      <c r="IQ12" s="318"/>
      <c r="IR12" s="318"/>
      <c r="IS12" s="318"/>
      <c r="IT12" s="318"/>
      <c r="IU12" s="318"/>
      <c r="IV12" s="318"/>
      <c r="IW12" s="318"/>
      <c r="IX12" s="318"/>
      <c r="IY12" s="318"/>
      <c r="IZ12" s="318"/>
      <c r="JA12" s="318"/>
      <c r="JB12" s="318"/>
      <c r="JC12" s="318"/>
      <c r="JD12" s="318"/>
      <c r="JE12" s="318"/>
      <c r="JF12" s="318"/>
      <c r="JG12" s="318"/>
      <c r="JH12" s="318"/>
      <c r="JI12" s="318"/>
      <c r="JJ12" s="318"/>
      <c r="JK12" s="318"/>
      <c r="JL12" s="318"/>
      <c r="JM12" s="318"/>
      <c r="JN12" s="318"/>
      <c r="JO12" s="318"/>
      <c r="JP12" s="318"/>
      <c r="JQ12" s="318"/>
      <c r="JR12" s="318"/>
      <c r="JS12" s="318"/>
      <c r="JT12" s="318"/>
      <c r="JU12" s="318"/>
      <c r="JV12" s="318"/>
      <c r="JW12" s="318"/>
      <c r="JX12" s="318"/>
      <c r="JY12" s="318"/>
      <c r="JZ12" s="318"/>
      <c r="KA12" s="318"/>
      <c r="KB12" s="318"/>
      <c r="KC12" s="318"/>
      <c r="KD12" s="318"/>
      <c r="KE12" s="318"/>
      <c r="KF12" s="318"/>
      <c r="KG12" s="318"/>
      <c r="KH12" s="318"/>
      <c r="KI12" s="318"/>
      <c r="KJ12" s="318"/>
    </row>
    <row r="13" spans="1:296" s="261" customFormat="1" ht="53.25" customHeight="1" x14ac:dyDescent="0.2">
      <c r="A13" s="15"/>
      <c r="B13" s="26" t="str">
        <f>LEFT(B12,SEARCH(",",B12))&amp;" value"</f>
        <v>Crude oil (2709), value</v>
      </c>
      <c r="C13" s="10"/>
      <c r="D13" s="335">
        <v>1224185093</v>
      </c>
      <c r="E13" s="10"/>
      <c r="F13" s="11" t="s">
        <v>207</v>
      </c>
      <c r="G13" s="263"/>
      <c r="H13" s="96" t="s">
        <v>853</v>
      </c>
      <c r="I13" s="263"/>
      <c r="J13" s="396"/>
      <c r="K13" s="21"/>
      <c r="L13" s="41"/>
      <c r="M13" s="21"/>
      <c r="N13" s="41"/>
      <c r="O13" s="21"/>
      <c r="P13" s="41"/>
      <c r="Q13" s="21"/>
      <c r="R13" s="41"/>
      <c r="S13" s="21"/>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8"/>
      <c r="GK13" s="318"/>
      <c r="GL13" s="318"/>
      <c r="GM13" s="318"/>
      <c r="GN13" s="318"/>
      <c r="GO13" s="318"/>
      <c r="GP13" s="318"/>
      <c r="GQ13" s="318"/>
      <c r="GR13" s="318"/>
      <c r="GS13" s="318"/>
      <c r="GT13" s="318"/>
      <c r="GU13" s="318"/>
      <c r="GV13" s="318"/>
      <c r="GW13" s="318"/>
      <c r="GX13" s="318"/>
      <c r="GY13" s="318"/>
      <c r="GZ13" s="318"/>
      <c r="HA13" s="318"/>
      <c r="HB13" s="318"/>
      <c r="HC13" s="318"/>
      <c r="HD13" s="318"/>
      <c r="HE13" s="318"/>
      <c r="HF13" s="318"/>
      <c r="HG13" s="318"/>
      <c r="HH13" s="318"/>
      <c r="HI13" s="318"/>
      <c r="HJ13" s="318"/>
      <c r="HK13" s="318"/>
      <c r="HL13" s="318"/>
      <c r="HM13" s="318"/>
      <c r="HN13" s="318"/>
      <c r="HO13" s="318"/>
      <c r="HP13" s="318"/>
      <c r="HQ13" s="318"/>
      <c r="HR13" s="318"/>
      <c r="HS13" s="318"/>
      <c r="HT13" s="318"/>
      <c r="HU13" s="318"/>
      <c r="HV13" s="318"/>
      <c r="HW13" s="318"/>
      <c r="HX13" s="318"/>
      <c r="HY13" s="318"/>
      <c r="HZ13" s="318"/>
      <c r="IA13" s="318"/>
      <c r="IB13" s="318"/>
      <c r="IC13" s="318"/>
      <c r="ID13" s="318"/>
      <c r="IE13" s="318"/>
      <c r="IF13" s="318"/>
      <c r="IG13" s="318"/>
      <c r="IH13" s="318"/>
      <c r="II13" s="318"/>
      <c r="IJ13" s="318"/>
      <c r="IK13" s="318"/>
      <c r="IL13" s="318"/>
      <c r="IM13" s="318"/>
      <c r="IN13" s="318"/>
      <c r="IO13" s="318"/>
      <c r="IP13" s="318"/>
      <c r="IQ13" s="318"/>
      <c r="IR13" s="318"/>
      <c r="IS13" s="318"/>
      <c r="IT13" s="318"/>
      <c r="IU13" s="318"/>
      <c r="IV13" s="318"/>
      <c r="IW13" s="318"/>
      <c r="IX13" s="318"/>
      <c r="IY13" s="318"/>
      <c r="IZ13" s="318"/>
      <c r="JA13" s="318"/>
      <c r="JB13" s="318"/>
      <c r="JC13" s="318"/>
      <c r="JD13" s="318"/>
      <c r="JE13" s="318"/>
      <c r="JF13" s="318"/>
      <c r="JG13" s="318"/>
      <c r="JH13" s="318"/>
      <c r="JI13" s="318"/>
      <c r="JJ13" s="318"/>
      <c r="JK13" s="318"/>
      <c r="JL13" s="318"/>
      <c r="JM13" s="318"/>
      <c r="JN13" s="318"/>
      <c r="JO13" s="318"/>
      <c r="JP13" s="318"/>
      <c r="JQ13" s="318"/>
      <c r="JR13" s="318"/>
      <c r="JS13" s="318"/>
      <c r="JT13" s="318"/>
      <c r="JU13" s="318"/>
      <c r="JV13" s="318"/>
      <c r="JW13" s="318"/>
      <c r="JX13" s="318"/>
      <c r="JY13" s="318"/>
      <c r="JZ13" s="318"/>
      <c r="KA13" s="318"/>
      <c r="KB13" s="318"/>
      <c r="KC13" s="318"/>
      <c r="KD13" s="318"/>
      <c r="KE13" s="318"/>
      <c r="KF13" s="318"/>
      <c r="KG13" s="318"/>
      <c r="KH13" s="318"/>
      <c r="KI13" s="318"/>
      <c r="KJ13" s="318"/>
    </row>
    <row r="14" spans="1:296" s="261" customFormat="1" ht="53.25" customHeight="1" x14ac:dyDescent="0.2">
      <c r="A14" s="15"/>
      <c r="B14" s="26" t="s">
        <v>208</v>
      </c>
      <c r="C14" s="10"/>
      <c r="D14" s="334">
        <v>3588</v>
      </c>
      <c r="E14" s="10"/>
      <c r="F14" s="11" t="s">
        <v>609</v>
      </c>
      <c r="G14" s="263"/>
      <c r="H14" s="96" t="s">
        <v>852</v>
      </c>
      <c r="I14" s="263"/>
      <c r="J14" s="396"/>
      <c r="K14" s="21"/>
      <c r="L14" s="41"/>
      <c r="M14" s="21"/>
      <c r="N14" s="41"/>
      <c r="O14" s="21"/>
      <c r="P14" s="41"/>
      <c r="Q14" s="21"/>
      <c r="R14" s="41"/>
      <c r="S14" s="21"/>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8"/>
      <c r="CT14" s="318"/>
      <c r="CU14" s="318"/>
      <c r="CV14" s="318"/>
      <c r="CW14" s="318"/>
      <c r="CX14" s="318"/>
      <c r="CY14" s="318"/>
      <c r="CZ14" s="318"/>
      <c r="DA14" s="318"/>
      <c r="DB14" s="318"/>
      <c r="DC14" s="318"/>
      <c r="DD14" s="318"/>
      <c r="DE14" s="318"/>
      <c r="DF14" s="318"/>
      <c r="DG14" s="318"/>
      <c r="DH14" s="318"/>
      <c r="DI14" s="318"/>
      <c r="DJ14" s="318"/>
      <c r="DK14" s="318"/>
      <c r="DL14" s="318"/>
      <c r="DM14" s="318"/>
      <c r="DN14" s="318"/>
      <c r="DO14" s="318"/>
      <c r="DP14" s="318"/>
      <c r="DQ14" s="318"/>
      <c r="DR14" s="318"/>
      <c r="DS14" s="318"/>
      <c r="DT14" s="318"/>
      <c r="DU14" s="318"/>
      <c r="DV14" s="318"/>
      <c r="DW14" s="318"/>
      <c r="DX14" s="318"/>
      <c r="DY14" s="318"/>
      <c r="DZ14" s="318"/>
      <c r="EA14" s="318"/>
      <c r="EB14" s="318"/>
      <c r="EC14" s="318"/>
      <c r="ED14" s="318"/>
      <c r="EE14" s="318"/>
      <c r="EF14" s="318"/>
      <c r="EG14" s="318"/>
      <c r="EH14" s="318"/>
      <c r="EI14" s="318"/>
      <c r="EJ14" s="318"/>
      <c r="EK14" s="318"/>
      <c r="EL14" s="318"/>
      <c r="EM14" s="318"/>
      <c r="EN14" s="318"/>
      <c r="EO14" s="318"/>
      <c r="EP14" s="318"/>
      <c r="EQ14" s="318"/>
      <c r="ER14" s="318"/>
      <c r="ES14" s="318"/>
      <c r="ET14" s="318"/>
      <c r="EU14" s="318"/>
      <c r="EV14" s="318"/>
      <c r="EW14" s="318"/>
      <c r="EX14" s="318"/>
      <c r="EY14" s="318"/>
      <c r="EZ14" s="318"/>
      <c r="FA14" s="318"/>
      <c r="FB14" s="318"/>
      <c r="FC14" s="318"/>
      <c r="FD14" s="318"/>
      <c r="FE14" s="318"/>
      <c r="FF14" s="318"/>
      <c r="FG14" s="318"/>
      <c r="FH14" s="318"/>
      <c r="FI14" s="318"/>
      <c r="FJ14" s="318"/>
      <c r="FK14" s="318"/>
      <c r="FL14" s="318"/>
      <c r="FM14" s="318"/>
      <c r="FN14" s="318"/>
      <c r="FO14" s="318"/>
      <c r="FP14" s="318"/>
      <c r="FQ14" s="318"/>
      <c r="FR14" s="318"/>
      <c r="FS14" s="318"/>
      <c r="FT14" s="318"/>
      <c r="FU14" s="318"/>
      <c r="FV14" s="318"/>
      <c r="FW14" s="318"/>
      <c r="FX14" s="318"/>
      <c r="FY14" s="318"/>
      <c r="FZ14" s="318"/>
      <c r="GA14" s="318"/>
      <c r="GB14" s="318"/>
      <c r="GC14" s="318"/>
      <c r="GD14" s="318"/>
      <c r="GE14" s="318"/>
      <c r="GF14" s="318"/>
      <c r="GG14" s="318"/>
      <c r="GH14" s="318"/>
      <c r="GI14" s="318"/>
      <c r="GJ14" s="318"/>
      <c r="GK14" s="318"/>
      <c r="GL14" s="318"/>
      <c r="GM14" s="318"/>
      <c r="GN14" s="318"/>
      <c r="GO14" s="318"/>
      <c r="GP14" s="318"/>
      <c r="GQ14" s="318"/>
      <c r="GR14" s="318"/>
      <c r="GS14" s="318"/>
      <c r="GT14" s="318"/>
      <c r="GU14" s="318"/>
      <c r="GV14" s="318"/>
      <c r="GW14" s="318"/>
      <c r="GX14" s="318"/>
      <c r="GY14" s="318"/>
      <c r="GZ14" s="318"/>
      <c r="HA14" s="318"/>
      <c r="HB14" s="318"/>
      <c r="HC14" s="318"/>
      <c r="HD14" s="318"/>
      <c r="HE14" s="318"/>
      <c r="HF14" s="318"/>
      <c r="HG14" s="318"/>
      <c r="HH14" s="318"/>
      <c r="HI14" s="318"/>
      <c r="HJ14" s="318"/>
      <c r="HK14" s="318"/>
      <c r="HL14" s="318"/>
      <c r="HM14" s="318"/>
      <c r="HN14" s="318"/>
      <c r="HO14" s="318"/>
      <c r="HP14" s="318"/>
      <c r="HQ14" s="318"/>
      <c r="HR14" s="318"/>
      <c r="HS14" s="318"/>
      <c r="HT14" s="318"/>
      <c r="HU14" s="318"/>
      <c r="HV14" s="318"/>
      <c r="HW14" s="318"/>
      <c r="HX14" s="318"/>
      <c r="HY14" s="318"/>
      <c r="HZ14" s="318"/>
      <c r="IA14" s="318"/>
      <c r="IB14" s="318"/>
      <c r="IC14" s="318"/>
      <c r="ID14" s="318"/>
      <c r="IE14" s="318"/>
      <c r="IF14" s="318"/>
      <c r="IG14" s="318"/>
      <c r="IH14" s="318"/>
      <c r="II14" s="318"/>
      <c r="IJ14" s="318"/>
      <c r="IK14" s="318"/>
      <c r="IL14" s="318"/>
      <c r="IM14" s="318"/>
      <c r="IN14" s="318"/>
      <c r="IO14" s="318"/>
      <c r="IP14" s="318"/>
      <c r="IQ14" s="318"/>
      <c r="IR14" s="318"/>
      <c r="IS14" s="318"/>
      <c r="IT14" s="318"/>
      <c r="IU14" s="318"/>
      <c r="IV14" s="318"/>
      <c r="IW14" s="318"/>
      <c r="IX14" s="318"/>
      <c r="IY14" s="318"/>
      <c r="IZ14" s="318"/>
      <c r="JA14" s="318"/>
      <c r="JB14" s="318"/>
      <c r="JC14" s="318"/>
      <c r="JD14" s="318"/>
      <c r="JE14" s="318"/>
      <c r="JF14" s="318"/>
      <c r="JG14" s="318"/>
      <c r="JH14" s="318"/>
      <c r="JI14" s="318"/>
      <c r="JJ14" s="318"/>
      <c r="JK14" s="318"/>
      <c r="JL14" s="318"/>
      <c r="JM14" s="318"/>
      <c r="JN14" s="318"/>
      <c r="JO14" s="318"/>
      <c r="JP14" s="318"/>
      <c r="JQ14" s="318"/>
      <c r="JR14" s="318"/>
      <c r="JS14" s="318"/>
      <c r="JT14" s="318"/>
      <c r="JU14" s="318"/>
      <c r="JV14" s="318"/>
      <c r="JW14" s="318"/>
      <c r="JX14" s="318"/>
      <c r="JY14" s="318"/>
      <c r="JZ14" s="318"/>
      <c r="KA14" s="318"/>
      <c r="KB14" s="318"/>
      <c r="KC14" s="318"/>
      <c r="KD14" s="318"/>
      <c r="KE14" s="318"/>
      <c r="KF14" s="318"/>
      <c r="KG14" s="318"/>
      <c r="KH14" s="318"/>
      <c r="KI14" s="318"/>
      <c r="KJ14" s="318"/>
    </row>
    <row r="15" spans="1:296" s="261" customFormat="1" ht="53.25" customHeight="1" x14ac:dyDescent="0.2">
      <c r="A15" s="15"/>
      <c r="B15" s="26" t="str">
        <f>LEFT(B14,SEARCH(",",B14))&amp;" value"</f>
        <v>Natural gas (2711), value</v>
      </c>
      <c r="C15" s="10"/>
      <c r="D15" s="335" t="s">
        <v>588</v>
      </c>
      <c r="E15" s="10"/>
      <c r="F15" s="11" t="s">
        <v>207</v>
      </c>
      <c r="G15" s="263"/>
      <c r="H15" s="96" t="s">
        <v>588</v>
      </c>
      <c r="I15" s="263"/>
      <c r="J15" s="396"/>
      <c r="K15" s="21"/>
      <c r="L15" s="41"/>
      <c r="M15" s="21"/>
      <c r="N15" s="41"/>
      <c r="O15" s="21"/>
      <c r="P15" s="41"/>
      <c r="Q15" s="21"/>
      <c r="R15" s="41"/>
      <c r="S15" s="21"/>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318"/>
      <c r="FK15" s="318"/>
      <c r="FL15" s="318"/>
      <c r="FM15" s="318"/>
      <c r="FN15" s="318"/>
      <c r="FO15" s="318"/>
      <c r="FP15" s="318"/>
      <c r="FQ15" s="318"/>
      <c r="FR15" s="318"/>
      <c r="FS15" s="318"/>
      <c r="FT15" s="318"/>
      <c r="FU15" s="318"/>
      <c r="FV15" s="318"/>
      <c r="FW15" s="318"/>
      <c r="FX15" s="318"/>
      <c r="FY15" s="318"/>
      <c r="FZ15" s="318"/>
      <c r="GA15" s="318"/>
      <c r="GB15" s="318"/>
      <c r="GC15" s="318"/>
      <c r="GD15" s="318"/>
      <c r="GE15" s="318"/>
      <c r="GF15" s="318"/>
      <c r="GG15" s="318"/>
      <c r="GH15" s="318"/>
      <c r="GI15" s="318"/>
      <c r="GJ15" s="318"/>
      <c r="GK15" s="318"/>
      <c r="GL15" s="318"/>
      <c r="GM15" s="318"/>
      <c r="GN15" s="318"/>
      <c r="GO15" s="318"/>
      <c r="GP15" s="318"/>
      <c r="GQ15" s="318"/>
      <c r="GR15" s="318"/>
      <c r="GS15" s="318"/>
      <c r="GT15" s="318"/>
      <c r="GU15" s="318"/>
      <c r="GV15" s="318"/>
      <c r="GW15" s="318"/>
      <c r="GX15" s="318"/>
      <c r="GY15" s="318"/>
      <c r="GZ15" s="318"/>
      <c r="HA15" s="318"/>
      <c r="HB15" s="318"/>
      <c r="HC15" s="318"/>
      <c r="HD15" s="318"/>
      <c r="HE15" s="318"/>
      <c r="HF15" s="318"/>
      <c r="HG15" s="318"/>
      <c r="HH15" s="318"/>
      <c r="HI15" s="318"/>
      <c r="HJ15" s="318"/>
      <c r="HK15" s="318"/>
      <c r="HL15" s="318"/>
      <c r="HM15" s="318"/>
      <c r="HN15" s="318"/>
      <c r="HO15" s="318"/>
      <c r="HP15" s="318"/>
      <c r="HQ15" s="318"/>
      <c r="HR15" s="318"/>
      <c r="HS15" s="318"/>
      <c r="HT15" s="318"/>
      <c r="HU15" s="318"/>
      <c r="HV15" s="318"/>
      <c r="HW15" s="318"/>
      <c r="HX15" s="318"/>
      <c r="HY15" s="318"/>
      <c r="HZ15" s="318"/>
      <c r="IA15" s="318"/>
      <c r="IB15" s="318"/>
      <c r="IC15" s="318"/>
      <c r="ID15" s="318"/>
      <c r="IE15" s="318"/>
      <c r="IF15" s="318"/>
      <c r="IG15" s="318"/>
      <c r="IH15" s="318"/>
      <c r="II15" s="318"/>
      <c r="IJ15" s="318"/>
      <c r="IK15" s="318"/>
      <c r="IL15" s="318"/>
      <c r="IM15" s="318"/>
      <c r="IN15" s="318"/>
      <c r="IO15" s="318"/>
      <c r="IP15" s="318"/>
      <c r="IQ15" s="318"/>
      <c r="IR15" s="318"/>
      <c r="IS15" s="318"/>
      <c r="IT15" s="318"/>
      <c r="IU15" s="318"/>
      <c r="IV15" s="318"/>
      <c r="IW15" s="318"/>
      <c r="IX15" s="318"/>
      <c r="IY15" s="318"/>
      <c r="IZ15" s="318"/>
      <c r="JA15" s="318"/>
      <c r="JB15" s="318"/>
      <c r="JC15" s="318"/>
      <c r="JD15" s="318"/>
      <c r="JE15" s="318"/>
      <c r="JF15" s="318"/>
      <c r="JG15" s="318"/>
      <c r="JH15" s="318"/>
      <c r="JI15" s="318"/>
      <c r="JJ15" s="318"/>
      <c r="JK15" s="318"/>
      <c r="JL15" s="318"/>
      <c r="JM15" s="318"/>
      <c r="JN15" s="318"/>
      <c r="JO15" s="318"/>
      <c r="JP15" s="318"/>
      <c r="JQ15" s="318"/>
      <c r="JR15" s="318"/>
      <c r="JS15" s="318"/>
      <c r="JT15" s="318"/>
      <c r="JU15" s="318"/>
      <c r="JV15" s="318"/>
      <c r="JW15" s="318"/>
      <c r="JX15" s="318"/>
      <c r="JY15" s="318"/>
      <c r="JZ15" s="318"/>
      <c r="KA15" s="318"/>
      <c r="KB15" s="318"/>
      <c r="KC15" s="318"/>
      <c r="KD15" s="318"/>
      <c r="KE15" s="318"/>
      <c r="KF15" s="318"/>
      <c r="KG15" s="318"/>
      <c r="KH15" s="318"/>
      <c r="KI15" s="318"/>
      <c r="KJ15" s="318"/>
    </row>
    <row r="16" spans="1:296" s="261" customFormat="1" ht="53.25" customHeight="1" x14ac:dyDescent="0.2">
      <c r="A16" s="15"/>
      <c r="B16" s="26" t="s">
        <v>210</v>
      </c>
      <c r="C16" s="10"/>
      <c r="D16" s="11" t="s">
        <v>287</v>
      </c>
      <c r="E16" s="10"/>
      <c r="F16" s="11" t="s">
        <v>287</v>
      </c>
      <c r="G16" s="263"/>
      <c r="H16" s="96" t="s">
        <v>287</v>
      </c>
      <c r="I16" s="263"/>
      <c r="J16" s="396"/>
      <c r="K16" s="263"/>
      <c r="L16" s="41"/>
      <c r="M16" s="263"/>
      <c r="N16" s="41"/>
      <c r="O16" s="263"/>
      <c r="P16" s="41"/>
      <c r="Q16" s="263"/>
      <c r="R16" s="41"/>
      <c r="S16" s="263"/>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c r="BU16" s="318"/>
      <c r="BV16" s="318"/>
      <c r="BW16" s="318"/>
      <c r="BX16" s="318"/>
      <c r="BY16" s="318"/>
      <c r="BZ16" s="318"/>
      <c r="CA16" s="318"/>
      <c r="CB16" s="318"/>
      <c r="CC16" s="318"/>
      <c r="CD16" s="318"/>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318"/>
      <c r="DL16" s="318"/>
      <c r="DM16" s="318"/>
      <c r="DN16" s="318"/>
      <c r="DO16" s="318"/>
      <c r="DP16" s="318"/>
      <c r="DQ16" s="318"/>
      <c r="DR16" s="318"/>
      <c r="DS16" s="318"/>
      <c r="DT16" s="318"/>
      <c r="DU16" s="318"/>
      <c r="DV16" s="318"/>
      <c r="DW16" s="318"/>
      <c r="DX16" s="318"/>
      <c r="DY16" s="318"/>
      <c r="DZ16" s="318"/>
      <c r="EA16" s="318"/>
      <c r="EB16" s="318"/>
      <c r="EC16" s="318"/>
      <c r="ED16" s="318"/>
      <c r="EE16" s="318"/>
      <c r="EF16" s="318"/>
      <c r="EG16" s="318"/>
      <c r="EH16" s="318"/>
      <c r="EI16" s="318"/>
      <c r="EJ16" s="318"/>
      <c r="EK16" s="318"/>
      <c r="EL16" s="318"/>
      <c r="EM16" s="318"/>
      <c r="EN16" s="318"/>
      <c r="EO16" s="318"/>
      <c r="EP16" s="318"/>
      <c r="EQ16" s="318"/>
      <c r="ER16" s="318"/>
      <c r="ES16" s="318"/>
      <c r="ET16" s="318"/>
      <c r="EU16" s="318"/>
      <c r="EV16" s="318"/>
      <c r="EW16" s="318"/>
      <c r="EX16" s="318"/>
      <c r="EY16" s="318"/>
      <c r="EZ16" s="318"/>
      <c r="FA16" s="318"/>
      <c r="FB16" s="318"/>
      <c r="FC16" s="318"/>
      <c r="FD16" s="318"/>
      <c r="FE16" s="318"/>
      <c r="FF16" s="318"/>
      <c r="FG16" s="318"/>
      <c r="FH16" s="318"/>
      <c r="FI16" s="318"/>
      <c r="FJ16" s="318"/>
      <c r="FK16" s="318"/>
      <c r="FL16" s="318"/>
      <c r="FM16" s="318"/>
      <c r="FN16" s="318"/>
      <c r="FO16" s="318"/>
      <c r="FP16" s="318"/>
      <c r="FQ16" s="318"/>
      <c r="FR16" s="318"/>
      <c r="FS16" s="318"/>
      <c r="FT16" s="318"/>
      <c r="FU16" s="318"/>
      <c r="FV16" s="318"/>
      <c r="FW16" s="318"/>
      <c r="FX16" s="318"/>
      <c r="FY16" s="318"/>
      <c r="FZ16" s="318"/>
      <c r="GA16" s="318"/>
      <c r="GB16" s="318"/>
      <c r="GC16" s="318"/>
      <c r="GD16" s="318"/>
      <c r="GE16" s="318"/>
      <c r="GF16" s="318"/>
      <c r="GG16" s="318"/>
      <c r="GH16" s="318"/>
      <c r="GI16" s="318"/>
      <c r="GJ16" s="318"/>
      <c r="GK16" s="318"/>
      <c r="GL16" s="318"/>
      <c r="GM16" s="318"/>
      <c r="GN16" s="318"/>
      <c r="GO16" s="318"/>
      <c r="GP16" s="318"/>
      <c r="GQ16" s="318"/>
      <c r="GR16" s="318"/>
      <c r="GS16" s="318"/>
      <c r="GT16" s="318"/>
      <c r="GU16" s="318"/>
      <c r="GV16" s="318"/>
      <c r="GW16" s="318"/>
      <c r="GX16" s="318"/>
      <c r="GY16" s="318"/>
      <c r="GZ16" s="318"/>
      <c r="HA16" s="318"/>
      <c r="HB16" s="318"/>
      <c r="HC16" s="318"/>
      <c r="HD16" s="318"/>
      <c r="HE16" s="318"/>
      <c r="HF16" s="318"/>
      <c r="HG16" s="318"/>
      <c r="HH16" s="318"/>
      <c r="HI16" s="318"/>
      <c r="HJ16" s="318"/>
      <c r="HK16" s="318"/>
      <c r="HL16" s="318"/>
      <c r="HM16" s="318"/>
      <c r="HN16" s="318"/>
      <c r="HO16" s="318"/>
      <c r="HP16" s="318"/>
      <c r="HQ16" s="318"/>
      <c r="HR16" s="318"/>
      <c r="HS16" s="318"/>
      <c r="HT16" s="318"/>
      <c r="HU16" s="318"/>
      <c r="HV16" s="318"/>
      <c r="HW16" s="318"/>
      <c r="HX16" s="318"/>
      <c r="HY16" s="318"/>
      <c r="HZ16" s="318"/>
      <c r="IA16" s="318"/>
      <c r="IB16" s="318"/>
      <c r="IC16" s="318"/>
      <c r="ID16" s="318"/>
      <c r="IE16" s="318"/>
      <c r="IF16" s="318"/>
      <c r="IG16" s="318"/>
      <c r="IH16" s="318"/>
      <c r="II16" s="318"/>
      <c r="IJ16" s="318"/>
      <c r="IK16" s="318"/>
      <c r="IL16" s="318"/>
      <c r="IM16" s="318"/>
      <c r="IN16" s="318"/>
      <c r="IO16" s="318"/>
      <c r="IP16" s="318"/>
      <c r="IQ16" s="318"/>
      <c r="IR16" s="318"/>
      <c r="IS16" s="318"/>
      <c r="IT16" s="318"/>
      <c r="IU16" s="318"/>
      <c r="IV16" s="318"/>
      <c r="IW16" s="318"/>
      <c r="IX16" s="318"/>
      <c r="IY16" s="318"/>
      <c r="IZ16" s="318"/>
      <c r="JA16" s="318"/>
      <c r="JB16" s="318"/>
      <c r="JC16" s="318"/>
      <c r="JD16" s="318"/>
      <c r="JE16" s="318"/>
      <c r="JF16" s="318"/>
      <c r="JG16" s="318"/>
      <c r="JH16" s="318"/>
      <c r="JI16" s="318"/>
      <c r="JJ16" s="318"/>
      <c r="JK16" s="318"/>
      <c r="JL16" s="318"/>
      <c r="JM16" s="318"/>
      <c r="JN16" s="318"/>
      <c r="JO16" s="318"/>
      <c r="JP16" s="318"/>
      <c r="JQ16" s="318"/>
      <c r="JR16" s="318"/>
      <c r="JS16" s="318"/>
      <c r="JT16" s="318"/>
      <c r="JU16" s="318"/>
      <c r="JV16" s="318"/>
      <c r="JW16" s="318"/>
      <c r="JX16" s="318"/>
      <c r="JY16" s="318"/>
      <c r="JZ16" s="318"/>
      <c r="KA16" s="318"/>
      <c r="KB16" s="318"/>
      <c r="KC16" s="318"/>
      <c r="KD16" s="318"/>
      <c r="KE16" s="318"/>
      <c r="KF16" s="318"/>
      <c r="KG16" s="318"/>
      <c r="KH16" s="318"/>
      <c r="KI16" s="318"/>
      <c r="KJ16" s="318"/>
    </row>
    <row r="17" spans="1:19" s="261" customFormat="1" ht="53.25" customHeight="1" x14ac:dyDescent="0.2">
      <c r="A17" s="15"/>
      <c r="B17" s="26" t="str">
        <f>LEFT(B16,SEARCH(",",B16))&amp;" value"</f>
        <v>Gold (7108), value</v>
      </c>
      <c r="C17" s="10"/>
      <c r="D17" s="11" t="s">
        <v>287</v>
      </c>
      <c r="E17" s="10"/>
      <c r="F17" s="11" t="s">
        <v>287</v>
      </c>
      <c r="G17" s="263"/>
      <c r="H17" s="96" t="s">
        <v>287</v>
      </c>
      <c r="I17" s="263"/>
      <c r="J17" s="396"/>
      <c r="K17" s="263"/>
      <c r="L17" s="41"/>
      <c r="M17" s="263"/>
      <c r="N17" s="41"/>
      <c r="O17" s="263"/>
      <c r="P17" s="41"/>
      <c r="Q17" s="263"/>
      <c r="R17" s="41"/>
      <c r="S17" s="263"/>
    </row>
    <row r="18" spans="1:19" s="261" customFormat="1" ht="53.25" customHeight="1" x14ac:dyDescent="0.2">
      <c r="A18" s="15"/>
      <c r="B18" s="26" t="s">
        <v>212</v>
      </c>
      <c r="C18" s="10"/>
      <c r="D18" s="11" t="s">
        <v>287</v>
      </c>
      <c r="E18" s="10"/>
      <c r="F18" s="11" t="s">
        <v>287</v>
      </c>
      <c r="G18" s="263"/>
      <c r="H18" s="96" t="s">
        <v>287</v>
      </c>
      <c r="I18" s="263"/>
      <c r="J18" s="396"/>
      <c r="K18" s="263"/>
      <c r="L18" s="41"/>
      <c r="M18" s="263"/>
      <c r="N18" s="41"/>
      <c r="O18" s="263"/>
      <c r="P18" s="41"/>
      <c r="Q18" s="263"/>
      <c r="R18" s="41"/>
      <c r="S18" s="263"/>
    </row>
    <row r="19" spans="1:19" s="261" customFormat="1" ht="53.25" customHeight="1" x14ac:dyDescent="0.2">
      <c r="A19" s="15"/>
      <c r="B19" s="26" t="str">
        <f>LEFT(B18,SEARCH(",",B18))&amp;" value"</f>
        <v>Silver (7106), value</v>
      </c>
      <c r="C19" s="10"/>
      <c r="D19" s="11" t="s">
        <v>287</v>
      </c>
      <c r="E19" s="10"/>
      <c r="F19" s="11" t="s">
        <v>287</v>
      </c>
      <c r="G19" s="263"/>
      <c r="H19" s="96" t="s">
        <v>287</v>
      </c>
      <c r="I19" s="263"/>
      <c r="J19" s="396"/>
      <c r="K19" s="263"/>
      <c r="L19" s="41"/>
      <c r="M19" s="263"/>
      <c r="N19" s="41"/>
      <c r="O19" s="263"/>
      <c r="P19" s="41"/>
      <c r="Q19" s="263"/>
      <c r="R19" s="41"/>
      <c r="S19" s="263"/>
    </row>
    <row r="20" spans="1:19" s="261" customFormat="1" ht="53.25" customHeight="1" x14ac:dyDescent="0.2">
      <c r="A20" s="15"/>
      <c r="B20" s="26" t="s">
        <v>213</v>
      </c>
      <c r="C20" s="10"/>
      <c r="D20" s="11" t="s">
        <v>287</v>
      </c>
      <c r="E20" s="10"/>
      <c r="F20" s="11" t="s">
        <v>287</v>
      </c>
      <c r="G20" s="263"/>
      <c r="H20" s="96" t="s">
        <v>287</v>
      </c>
      <c r="I20" s="263"/>
      <c r="J20" s="396"/>
      <c r="K20" s="263"/>
      <c r="L20" s="41"/>
      <c r="M20" s="263"/>
      <c r="N20" s="41"/>
      <c r="O20" s="263"/>
      <c r="P20" s="41"/>
      <c r="Q20" s="263"/>
      <c r="R20" s="41"/>
      <c r="S20" s="263"/>
    </row>
    <row r="21" spans="1:19" s="261" customFormat="1" ht="53.25" customHeight="1" x14ac:dyDescent="0.2">
      <c r="A21" s="15"/>
      <c r="B21" s="26" t="str">
        <f>LEFT(B20,SEARCH(",",B20))&amp;" value"</f>
        <v>Coal (2701), value</v>
      </c>
      <c r="C21" s="10"/>
      <c r="D21" s="11" t="s">
        <v>287</v>
      </c>
      <c r="E21" s="10"/>
      <c r="F21" s="11" t="s">
        <v>287</v>
      </c>
      <c r="G21" s="263"/>
      <c r="H21" s="96" t="s">
        <v>287</v>
      </c>
      <c r="I21" s="263"/>
      <c r="J21" s="396"/>
      <c r="K21" s="263"/>
      <c r="L21" s="41"/>
      <c r="M21" s="263"/>
      <c r="N21" s="41"/>
      <c r="O21" s="263"/>
      <c r="P21" s="41"/>
      <c r="Q21" s="263"/>
      <c r="R21" s="41"/>
      <c r="S21" s="263"/>
    </row>
    <row r="22" spans="1:19" s="261" customFormat="1" ht="53.25" customHeight="1" x14ac:dyDescent="0.2">
      <c r="A22" s="15"/>
      <c r="B22" s="26" t="s">
        <v>215</v>
      </c>
      <c r="C22" s="10"/>
      <c r="D22" s="11" t="s">
        <v>287</v>
      </c>
      <c r="E22" s="10"/>
      <c r="F22" s="11" t="s">
        <v>287</v>
      </c>
      <c r="G22" s="263"/>
      <c r="H22" s="96" t="s">
        <v>287</v>
      </c>
      <c r="I22" s="263"/>
      <c r="J22" s="396"/>
      <c r="K22" s="263"/>
      <c r="L22" s="41"/>
      <c r="M22" s="263"/>
      <c r="N22" s="41"/>
      <c r="O22" s="263"/>
      <c r="P22" s="41"/>
      <c r="Q22" s="263"/>
      <c r="R22" s="41"/>
      <c r="S22" s="263"/>
    </row>
    <row r="23" spans="1:19" s="261" customFormat="1" ht="53.25" customHeight="1" x14ac:dyDescent="0.2">
      <c r="A23" s="15"/>
      <c r="B23" s="26" t="str">
        <f>LEFT(B22,SEARCH(",",B22))&amp;" value"</f>
        <v>Copper (2603), value</v>
      </c>
      <c r="C23" s="10"/>
      <c r="D23" s="11" t="s">
        <v>287</v>
      </c>
      <c r="E23" s="10"/>
      <c r="F23" s="11" t="s">
        <v>287</v>
      </c>
      <c r="G23" s="263"/>
      <c r="H23" s="96" t="s">
        <v>287</v>
      </c>
      <c r="I23" s="263"/>
      <c r="J23" s="396"/>
      <c r="K23" s="263"/>
      <c r="L23" s="41"/>
      <c r="M23" s="263"/>
      <c r="N23" s="41"/>
      <c r="O23" s="263"/>
      <c r="P23" s="41"/>
      <c r="Q23" s="263"/>
      <c r="R23" s="41"/>
      <c r="S23" s="263"/>
    </row>
    <row r="24" spans="1:19" s="261" customFormat="1" ht="53.25" customHeight="1" x14ac:dyDescent="0.2">
      <c r="A24" s="15"/>
      <c r="B24" s="26" t="s">
        <v>610</v>
      </c>
      <c r="C24" s="10"/>
      <c r="D24" s="11" t="s">
        <v>556</v>
      </c>
      <c r="E24" s="10"/>
      <c r="F24" s="11" t="s">
        <v>601</v>
      </c>
      <c r="G24" s="263"/>
      <c r="H24" s="96" t="s">
        <v>851</v>
      </c>
      <c r="I24" s="263"/>
      <c r="J24" s="396"/>
      <c r="K24" s="263"/>
      <c r="L24" s="41"/>
      <c r="M24" s="263"/>
      <c r="N24" s="41"/>
      <c r="O24" s="263"/>
      <c r="P24" s="41"/>
      <c r="Q24" s="263"/>
      <c r="R24" s="41"/>
      <c r="S24" s="263"/>
    </row>
    <row r="25" spans="1:19" s="261" customFormat="1" ht="53.25" customHeight="1" x14ac:dyDescent="0.2">
      <c r="A25" s="15"/>
      <c r="B25" s="26" t="e">
        <f>LEFT(B24,SEARCH(",",B24))&amp;" value"</f>
        <v>#VALUE!</v>
      </c>
      <c r="C25" s="10"/>
      <c r="D25" s="11" t="s">
        <v>287</v>
      </c>
      <c r="E25" s="10"/>
      <c r="F25" s="11" t="s">
        <v>287</v>
      </c>
      <c r="G25" s="263"/>
      <c r="H25" s="96" t="s">
        <v>287</v>
      </c>
      <c r="I25" s="263"/>
      <c r="J25" s="396"/>
      <c r="K25" s="263"/>
      <c r="L25" s="41"/>
      <c r="M25" s="263"/>
      <c r="N25" s="41"/>
      <c r="O25" s="263"/>
      <c r="P25" s="41"/>
      <c r="Q25" s="263"/>
      <c r="R25" s="41"/>
      <c r="S25" s="263"/>
    </row>
    <row r="26" spans="1:19" s="261" customFormat="1" ht="53.25" customHeight="1" x14ac:dyDescent="0.2">
      <c r="A26" s="15"/>
      <c r="B26" s="26" t="s">
        <v>216</v>
      </c>
      <c r="C26" s="10"/>
      <c r="D26" s="11" t="s">
        <v>287</v>
      </c>
      <c r="E26" s="10"/>
      <c r="F26" s="11" t="s">
        <v>287</v>
      </c>
      <c r="G26" s="263"/>
      <c r="H26" s="96" t="s">
        <v>287</v>
      </c>
      <c r="I26" s="263"/>
      <c r="J26" s="396"/>
      <c r="K26" s="263"/>
      <c r="L26" s="41"/>
      <c r="M26" s="263"/>
      <c r="N26" s="41"/>
      <c r="O26" s="263"/>
      <c r="P26" s="41"/>
      <c r="Q26" s="263"/>
      <c r="R26" s="41"/>
      <c r="S26" s="263"/>
    </row>
    <row r="27" spans="1:19" s="261" customFormat="1" ht="53.25" customHeight="1" x14ac:dyDescent="0.2">
      <c r="A27" s="16"/>
      <c r="B27" s="27" t="str">
        <f>LEFT(B26,SEARCH(",",B26))&amp;" value"</f>
        <v>Add commodities here, value</v>
      </c>
      <c r="C27" s="12"/>
      <c r="D27" s="11" t="s">
        <v>287</v>
      </c>
      <c r="E27" s="12"/>
      <c r="F27" s="11" t="s">
        <v>287</v>
      </c>
      <c r="G27" s="263"/>
      <c r="H27" s="96" t="s">
        <v>287</v>
      </c>
      <c r="I27" s="263"/>
      <c r="J27" s="397"/>
      <c r="K27" s="263"/>
      <c r="L27" s="41"/>
      <c r="M27" s="263"/>
      <c r="N27" s="41"/>
      <c r="O27" s="263"/>
      <c r="P27" s="41"/>
      <c r="Q27" s="263"/>
      <c r="R27" s="41"/>
      <c r="S27" s="263"/>
    </row>
  </sheetData>
  <mergeCells count="1">
    <mergeCell ref="J10:J27"/>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2:D15" xr:uid="{D6B97FC7-548E-4E67-8E1E-8E08BC556671}">
      <formula1>0</formula1>
    </dataValidation>
  </dataValidations>
  <hyperlinks>
    <hyperlink ref="B9" r:id="rId1" xr:uid="{861A18D6-DAB0-2A42-B0AC-9D9DB45B137C}"/>
    <hyperlink ref="F10" r:id="rId2" xr:uid="{47383927-4095-E94F-8351-23CAA8ED7C7B}"/>
  </hyperlinks>
  <pageMargins left="0.7" right="0.7" top="0.75" bottom="0.75" header="0.3" footer="0.3"/>
  <pageSetup paperSize="8" orientation="landscape" horizontalDpi="1200" verticalDpi="1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B90F-EA51-7240-8FE0-02871E071FE2}">
  <sheetPr codeName="Sheet11"/>
  <dimension ref="A1:KJ27"/>
  <sheetViews>
    <sheetView zoomScale="85" zoomScaleNormal="85" workbookViewId="0">
      <selection activeCell="H13" sqref="H13"/>
    </sheetView>
  </sheetViews>
  <sheetFormatPr baseColWidth="10" defaultColWidth="10.5" defaultRowHeight="16" x14ac:dyDescent="0.2"/>
  <cols>
    <col min="1" max="1" width="15" style="263" customWidth="1"/>
    <col min="2" max="2" width="30.33203125" style="263" customWidth="1"/>
    <col min="3" max="3" width="4.83203125" style="263" customWidth="1"/>
    <col min="4" max="4" width="40.5" style="263" customWidth="1"/>
    <col min="5" max="5" width="4.83203125" style="263" customWidth="1"/>
    <col min="6" max="6" width="18" style="263" customWidth="1"/>
    <col min="7" max="7" width="3" style="263" customWidth="1"/>
    <col min="8" max="8" width="18"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296" ht="25" x14ac:dyDescent="0.25">
      <c r="A1" s="262" t="s">
        <v>217</v>
      </c>
    </row>
    <row r="3" spans="1:296" s="35" customFormat="1" ht="120" x14ac:dyDescent="0.2">
      <c r="A3" s="36" t="s">
        <v>218</v>
      </c>
      <c r="B3" s="37" t="s">
        <v>219</v>
      </c>
      <c r="C3" s="38"/>
      <c r="D3" s="11" t="s">
        <v>588</v>
      </c>
      <c r="E3" s="38"/>
      <c r="F3" s="39"/>
      <c r="G3" s="38"/>
      <c r="H3" s="39"/>
      <c r="I3" s="38"/>
      <c r="J3" s="7"/>
      <c r="L3" s="41"/>
      <c r="N3" s="41"/>
      <c r="P3" s="41"/>
      <c r="R3" s="41"/>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row>
    <row r="4" spans="1:296" s="4" customFormat="1" ht="18" x14ac:dyDescent="0.2">
      <c r="B4" s="2"/>
      <c r="C4" s="1"/>
      <c r="D4" s="2"/>
      <c r="E4" s="1"/>
      <c r="F4" s="2"/>
      <c r="G4" s="1"/>
      <c r="H4" s="2"/>
      <c r="I4" s="1"/>
      <c r="J4" s="3"/>
      <c r="L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row>
    <row r="5" spans="1:296" s="4" customFormat="1" ht="76" x14ac:dyDescent="0.2">
      <c r="A5" s="1"/>
      <c r="B5" s="2" t="s">
        <v>97</v>
      </c>
      <c r="C5" s="1"/>
      <c r="D5" s="90" t="s">
        <v>98</v>
      </c>
      <c r="E5" s="50"/>
      <c r="F5" s="90" t="s">
        <v>99</v>
      </c>
      <c r="G5" s="50"/>
      <c r="H5" s="90" t="s">
        <v>100</v>
      </c>
      <c r="I5" s="58"/>
      <c r="J5" s="51" t="s">
        <v>101</v>
      </c>
      <c r="K5" s="32"/>
      <c r="L5" s="33" t="s">
        <v>102</v>
      </c>
      <c r="M5" s="32"/>
      <c r="N5" s="33" t="s">
        <v>103</v>
      </c>
      <c r="O5" s="32"/>
      <c r="P5" s="33" t="s">
        <v>104</v>
      </c>
      <c r="Q5" s="32"/>
      <c r="R5" s="33" t="s">
        <v>105</v>
      </c>
      <c r="S5" s="32"/>
    </row>
    <row r="6" spans="1:296" s="4" customFormat="1" ht="18" x14ac:dyDescent="0.2">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row>
    <row r="7" spans="1:296" s="35" customFormat="1" ht="30" x14ac:dyDescent="0.2">
      <c r="A7" s="47" t="s">
        <v>118</v>
      </c>
      <c r="B7" s="312" t="s">
        <v>220</v>
      </c>
      <c r="C7" s="34"/>
      <c r="D7" s="6" t="s">
        <v>567</v>
      </c>
      <c r="E7" s="34"/>
      <c r="F7" s="48"/>
      <c r="G7" s="34"/>
      <c r="H7" s="48"/>
      <c r="I7" s="34"/>
      <c r="J7" s="49"/>
    </row>
    <row r="8" spans="1:296" s="4" customFormat="1" ht="18" x14ac:dyDescent="0.2">
      <c r="B8" s="2"/>
      <c r="C8" s="1"/>
      <c r="D8" s="2"/>
      <c r="E8" s="1"/>
      <c r="F8" s="2"/>
      <c r="G8" s="1"/>
      <c r="H8" s="2"/>
      <c r="I8" s="1"/>
      <c r="J8" s="3"/>
      <c r="L8" s="3"/>
      <c r="N8" s="3"/>
      <c r="P8" s="3"/>
      <c r="R8" s="3"/>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row>
    <row r="9" spans="1:296" s="261" customFormat="1" ht="15" x14ac:dyDescent="0.2">
      <c r="A9" s="14"/>
      <c r="B9" s="28" t="s">
        <v>203</v>
      </c>
      <c r="C9" s="8"/>
      <c r="D9" s="18"/>
      <c r="E9" s="8"/>
      <c r="F9" s="18"/>
      <c r="G9" s="20"/>
      <c r="H9" s="18"/>
      <c r="I9" s="20"/>
      <c r="J9" s="40"/>
      <c r="K9" s="21"/>
      <c r="L9" s="40"/>
      <c r="M9" s="21"/>
      <c r="N9" s="40"/>
      <c r="O9" s="21"/>
      <c r="P9" s="40"/>
      <c r="Q9" s="21"/>
      <c r="R9" s="40"/>
      <c r="S9" s="21"/>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318"/>
      <c r="DL9" s="318"/>
      <c r="DM9" s="318"/>
      <c r="DN9" s="318"/>
      <c r="DO9" s="318"/>
      <c r="DP9" s="318"/>
      <c r="DQ9" s="318"/>
      <c r="DR9" s="318"/>
      <c r="DS9" s="318"/>
      <c r="DT9" s="318"/>
      <c r="DU9" s="318"/>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318"/>
      <c r="FK9" s="318"/>
      <c r="FL9" s="318"/>
      <c r="FM9" s="318"/>
      <c r="FN9" s="318"/>
      <c r="FO9" s="318"/>
      <c r="FP9" s="318"/>
      <c r="FQ9" s="318"/>
      <c r="FR9" s="318"/>
      <c r="FS9" s="318"/>
      <c r="FT9" s="318"/>
      <c r="FU9" s="318"/>
      <c r="FV9" s="318"/>
      <c r="FW9" s="318"/>
      <c r="FX9" s="318"/>
      <c r="FY9" s="318"/>
      <c r="FZ9" s="318"/>
      <c r="GA9" s="318"/>
      <c r="GB9" s="318"/>
      <c r="GC9" s="318"/>
      <c r="GD9" s="318"/>
      <c r="GE9" s="318"/>
      <c r="GF9" s="318"/>
      <c r="GG9" s="318"/>
      <c r="GH9" s="318"/>
      <c r="GI9" s="318"/>
      <c r="GJ9" s="318"/>
      <c r="GK9" s="318"/>
      <c r="GL9" s="318"/>
      <c r="GM9" s="318"/>
      <c r="GN9" s="318"/>
      <c r="GO9" s="318"/>
      <c r="GP9" s="318"/>
      <c r="GQ9" s="318"/>
      <c r="GR9" s="318"/>
      <c r="GS9" s="318"/>
      <c r="GT9" s="318"/>
      <c r="GU9" s="318"/>
      <c r="GV9" s="318"/>
      <c r="GW9" s="318"/>
      <c r="GX9" s="318"/>
      <c r="GY9" s="318"/>
      <c r="GZ9" s="318"/>
      <c r="HA9" s="318"/>
      <c r="HB9" s="318"/>
      <c r="HC9" s="318"/>
      <c r="HD9" s="318"/>
      <c r="HE9" s="318"/>
      <c r="HF9" s="318"/>
      <c r="HG9" s="318"/>
      <c r="HH9" s="318"/>
      <c r="HI9" s="318"/>
      <c r="HJ9" s="318"/>
      <c r="HK9" s="318"/>
      <c r="HL9" s="318"/>
      <c r="HM9" s="318"/>
      <c r="HN9" s="318"/>
      <c r="HO9" s="318"/>
      <c r="HP9" s="318"/>
      <c r="HQ9" s="318"/>
      <c r="HR9" s="318"/>
      <c r="HS9" s="318"/>
      <c r="HT9" s="318"/>
      <c r="HU9" s="318"/>
      <c r="HV9" s="318"/>
      <c r="HW9" s="318"/>
      <c r="HX9" s="318"/>
      <c r="HY9" s="318"/>
      <c r="HZ9" s="318"/>
      <c r="IA9" s="318"/>
      <c r="IB9" s="318"/>
      <c r="IC9" s="318"/>
      <c r="ID9" s="318"/>
      <c r="IE9" s="318"/>
      <c r="IF9" s="318"/>
      <c r="IG9" s="318"/>
      <c r="IH9" s="318"/>
      <c r="II9" s="318"/>
      <c r="IJ9" s="318"/>
      <c r="IK9" s="318"/>
      <c r="IL9" s="318"/>
      <c r="IM9" s="318"/>
      <c r="IN9" s="318"/>
      <c r="IO9" s="318"/>
      <c r="IP9" s="318"/>
      <c r="IQ9" s="318"/>
      <c r="IR9" s="318"/>
      <c r="IS9" s="318"/>
      <c r="IT9" s="318"/>
      <c r="IU9" s="318"/>
      <c r="IV9" s="318"/>
      <c r="IW9" s="318"/>
      <c r="IX9" s="318"/>
      <c r="IY9" s="318"/>
      <c r="IZ9" s="318"/>
      <c r="JA9" s="318"/>
      <c r="JB9" s="318"/>
      <c r="JC9" s="318"/>
      <c r="JD9" s="318"/>
      <c r="JE9" s="318"/>
      <c r="JF9" s="318"/>
      <c r="JG9" s="318"/>
      <c r="JH9" s="318"/>
      <c r="JI9" s="318"/>
      <c r="JJ9" s="318"/>
      <c r="JK9" s="318"/>
      <c r="JL9" s="318"/>
      <c r="JM9" s="318"/>
      <c r="JN9" s="318"/>
      <c r="JO9" s="318"/>
      <c r="JP9" s="318"/>
      <c r="JQ9" s="318"/>
      <c r="JR9" s="318"/>
      <c r="JS9" s="318"/>
      <c r="JT9" s="318"/>
      <c r="JU9" s="318"/>
      <c r="JV9" s="318"/>
      <c r="JW9" s="318"/>
      <c r="JX9" s="318"/>
      <c r="JY9" s="318"/>
      <c r="JZ9" s="318"/>
      <c r="KA9" s="318"/>
      <c r="KB9" s="318"/>
      <c r="KC9" s="318"/>
      <c r="KD9" s="318"/>
      <c r="KE9" s="318"/>
      <c r="KF9" s="318"/>
      <c r="KG9" s="318"/>
      <c r="KH9" s="318"/>
      <c r="KI9" s="318"/>
      <c r="KJ9" s="318"/>
    </row>
    <row r="10" spans="1:296" s="261" customFormat="1" ht="51" x14ac:dyDescent="0.2">
      <c r="A10" s="14"/>
      <c r="B10" s="23" t="s">
        <v>221</v>
      </c>
      <c r="C10" s="8"/>
      <c r="D10" s="9" t="s">
        <v>549</v>
      </c>
      <c r="E10" s="8"/>
      <c r="F10" s="332" t="s">
        <v>571</v>
      </c>
      <c r="G10" s="1"/>
      <c r="H10" s="96" t="s">
        <v>856</v>
      </c>
      <c r="I10" s="1"/>
      <c r="J10" s="399"/>
      <c r="K10" s="4"/>
      <c r="L10" s="41"/>
      <c r="M10" s="4"/>
      <c r="N10" s="41"/>
      <c r="O10" s="4"/>
      <c r="P10" s="41"/>
      <c r="Q10" s="4"/>
      <c r="R10" s="41"/>
      <c r="S10" s="4"/>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18"/>
      <c r="BT10" s="318"/>
      <c r="BU10" s="318"/>
      <c r="BV10" s="318"/>
      <c r="BW10" s="318"/>
      <c r="BX10" s="318"/>
      <c r="BY10" s="318"/>
      <c r="BZ10" s="318"/>
      <c r="CA10" s="318"/>
      <c r="CB10" s="318"/>
      <c r="CC10" s="318"/>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318"/>
      <c r="DI10" s="318"/>
      <c r="DJ10" s="318"/>
      <c r="DK10" s="318"/>
      <c r="DL10" s="318"/>
      <c r="DM10" s="318"/>
      <c r="DN10" s="318"/>
      <c r="DO10" s="318"/>
      <c r="DP10" s="318"/>
      <c r="DQ10" s="318"/>
      <c r="DR10" s="318"/>
      <c r="DS10" s="318"/>
      <c r="DT10" s="318"/>
      <c r="DU10" s="318"/>
      <c r="DV10" s="318"/>
      <c r="DW10" s="318"/>
      <c r="DX10" s="318"/>
      <c r="DY10" s="318"/>
      <c r="DZ10" s="318"/>
      <c r="EA10" s="318"/>
      <c r="EB10" s="318"/>
      <c r="EC10" s="318"/>
      <c r="ED10" s="318"/>
      <c r="EE10" s="318"/>
      <c r="EF10" s="318"/>
      <c r="EG10" s="318"/>
      <c r="EH10" s="318"/>
      <c r="EI10" s="318"/>
      <c r="EJ10" s="318"/>
      <c r="EK10" s="318"/>
      <c r="EL10" s="318"/>
      <c r="EM10" s="318"/>
      <c r="EN10" s="318"/>
      <c r="EO10" s="318"/>
      <c r="EP10" s="318"/>
      <c r="EQ10" s="318"/>
      <c r="ER10" s="318"/>
      <c r="ES10" s="318"/>
      <c r="ET10" s="318"/>
      <c r="EU10" s="318"/>
      <c r="EV10" s="318"/>
      <c r="EW10" s="318"/>
      <c r="EX10" s="318"/>
      <c r="EY10" s="318"/>
      <c r="EZ10" s="318"/>
      <c r="FA10" s="318"/>
      <c r="FB10" s="318"/>
      <c r="FC10" s="318"/>
      <c r="FD10" s="318"/>
      <c r="FE10" s="318"/>
      <c r="FF10" s="318"/>
      <c r="FG10" s="318"/>
      <c r="FH10" s="318"/>
      <c r="FI10" s="318"/>
      <c r="FJ10" s="318"/>
      <c r="FK10" s="318"/>
      <c r="FL10" s="318"/>
      <c r="FM10" s="318"/>
      <c r="FN10" s="318"/>
      <c r="FO10" s="318"/>
      <c r="FP10" s="318"/>
      <c r="FQ10" s="318"/>
      <c r="FR10" s="318"/>
      <c r="FS10" s="318"/>
      <c r="FT10" s="318"/>
      <c r="FU10" s="318"/>
      <c r="FV10" s="318"/>
      <c r="FW10" s="318"/>
      <c r="FX10" s="318"/>
      <c r="FY10" s="318"/>
      <c r="FZ10" s="318"/>
      <c r="GA10" s="318"/>
      <c r="GB10" s="318"/>
      <c r="GC10" s="318"/>
      <c r="GD10" s="318"/>
      <c r="GE10" s="318"/>
      <c r="GF10" s="318"/>
      <c r="GG10" s="318"/>
      <c r="GH10" s="318"/>
      <c r="GI10" s="318"/>
      <c r="GJ10" s="318"/>
      <c r="GK10" s="318"/>
      <c r="GL10" s="318"/>
      <c r="GM10" s="318"/>
      <c r="GN10" s="318"/>
      <c r="GO10" s="318"/>
      <c r="GP10" s="318"/>
      <c r="GQ10" s="318"/>
      <c r="GR10" s="318"/>
      <c r="GS10" s="318"/>
      <c r="GT10" s="318"/>
      <c r="GU10" s="318"/>
      <c r="GV10" s="318"/>
      <c r="GW10" s="318"/>
      <c r="GX10" s="318"/>
      <c r="GY10" s="318"/>
      <c r="GZ10" s="318"/>
      <c r="HA10" s="318"/>
      <c r="HB10" s="318"/>
      <c r="HC10" s="318"/>
      <c r="HD10" s="318"/>
      <c r="HE10" s="318"/>
      <c r="HF10" s="318"/>
      <c r="HG10" s="318"/>
      <c r="HH10" s="318"/>
      <c r="HI10" s="318"/>
      <c r="HJ10" s="318"/>
      <c r="HK10" s="318"/>
      <c r="HL10" s="318"/>
      <c r="HM10" s="318"/>
      <c r="HN10" s="318"/>
      <c r="HO10" s="318"/>
      <c r="HP10" s="318"/>
      <c r="HQ10" s="318"/>
      <c r="HR10" s="318"/>
      <c r="HS10" s="318"/>
      <c r="HT10" s="318"/>
      <c r="HU10" s="318"/>
      <c r="HV10" s="318"/>
      <c r="HW10" s="318"/>
      <c r="HX10" s="318"/>
      <c r="HY10" s="318"/>
      <c r="HZ10" s="318"/>
      <c r="IA10" s="318"/>
      <c r="IB10" s="318"/>
      <c r="IC10" s="318"/>
      <c r="ID10" s="318"/>
      <c r="IE10" s="318"/>
      <c r="IF10" s="318"/>
      <c r="IG10" s="318"/>
      <c r="IH10" s="318"/>
      <c r="II10" s="318"/>
      <c r="IJ10" s="318"/>
      <c r="IK10" s="318"/>
      <c r="IL10" s="318"/>
      <c r="IM10" s="318"/>
      <c r="IN10" s="318"/>
      <c r="IO10" s="318"/>
      <c r="IP10" s="318"/>
      <c r="IQ10" s="318"/>
      <c r="IR10" s="318"/>
      <c r="IS10" s="318"/>
      <c r="IT10" s="318"/>
      <c r="IU10" s="318"/>
      <c r="IV10" s="318"/>
      <c r="IW10" s="318"/>
      <c r="IX10" s="318"/>
      <c r="IY10" s="318"/>
      <c r="IZ10" s="318"/>
      <c r="JA10" s="318"/>
      <c r="JB10" s="318"/>
      <c r="JC10" s="318"/>
      <c r="JD10" s="318"/>
      <c r="JE10" s="318"/>
      <c r="JF10" s="318"/>
      <c r="JG10" s="318"/>
      <c r="JH10" s="318"/>
      <c r="JI10" s="318"/>
      <c r="JJ10" s="318"/>
      <c r="JK10" s="318"/>
      <c r="JL10" s="318"/>
      <c r="JM10" s="318"/>
      <c r="JN10" s="318"/>
      <c r="JO10" s="318"/>
      <c r="JP10" s="318"/>
      <c r="JQ10" s="318"/>
      <c r="JR10" s="318"/>
      <c r="JS10" s="318"/>
      <c r="JT10" s="318"/>
      <c r="JU10" s="318"/>
      <c r="JV10" s="318"/>
      <c r="JW10" s="318"/>
      <c r="JX10" s="318"/>
      <c r="JY10" s="318"/>
      <c r="JZ10" s="318"/>
      <c r="KA10" s="318"/>
      <c r="KB10" s="318"/>
      <c r="KC10" s="318"/>
      <c r="KD10" s="318"/>
      <c r="KE10" s="318"/>
      <c r="KF10" s="318"/>
      <c r="KG10" s="318"/>
      <c r="KH10" s="318"/>
      <c r="KI10" s="318"/>
      <c r="KJ10" s="318"/>
    </row>
    <row r="11" spans="1:296" s="261" customFormat="1" ht="15" x14ac:dyDescent="0.2">
      <c r="A11" s="15"/>
      <c r="B11" s="24" t="s">
        <v>222</v>
      </c>
      <c r="C11" s="10"/>
      <c r="D11" s="11" t="s">
        <v>549</v>
      </c>
      <c r="E11" s="10"/>
      <c r="F11" s="96" t="s">
        <v>588</v>
      </c>
      <c r="G11" s="38"/>
      <c r="H11" s="96" t="s">
        <v>857</v>
      </c>
      <c r="I11" s="38"/>
      <c r="J11" s="396"/>
      <c r="K11" s="35"/>
      <c r="L11" s="41"/>
      <c r="M11" s="35"/>
      <c r="N11" s="41"/>
      <c r="O11" s="35"/>
      <c r="P11" s="41"/>
      <c r="Q11" s="35"/>
      <c r="R11" s="41"/>
      <c r="S11" s="35"/>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c r="BV11" s="318"/>
      <c r="BW11" s="318"/>
      <c r="BX11" s="318"/>
      <c r="BY11" s="318"/>
      <c r="BZ11" s="318"/>
      <c r="CA11" s="318"/>
      <c r="CB11" s="318"/>
      <c r="CC11" s="318"/>
      <c r="CD11" s="318"/>
      <c r="CE11" s="318"/>
      <c r="CF11" s="318"/>
      <c r="CG11" s="318"/>
      <c r="CH11" s="318"/>
      <c r="CI11" s="318"/>
      <c r="CJ11" s="318"/>
      <c r="CK11" s="318"/>
      <c r="CL11" s="318"/>
      <c r="CM11" s="318"/>
      <c r="CN11" s="318"/>
      <c r="CO11" s="318"/>
      <c r="CP11" s="318"/>
      <c r="CQ11" s="318"/>
      <c r="CR11" s="318"/>
      <c r="CS11" s="318"/>
      <c r="CT11" s="318"/>
      <c r="CU11" s="318"/>
      <c r="CV11" s="318"/>
      <c r="CW11" s="318"/>
      <c r="CX11" s="318"/>
      <c r="CY11" s="318"/>
      <c r="CZ11" s="318"/>
      <c r="DA11" s="318"/>
      <c r="DB11" s="318"/>
      <c r="DC11" s="318"/>
      <c r="DD11" s="318"/>
      <c r="DE11" s="318"/>
      <c r="DF11" s="318"/>
      <c r="DG11" s="318"/>
      <c r="DH11" s="318"/>
      <c r="DI11" s="318"/>
      <c r="DJ11" s="318"/>
      <c r="DK11" s="318"/>
      <c r="DL11" s="318"/>
      <c r="DM11" s="318"/>
      <c r="DN11" s="318"/>
      <c r="DO11" s="318"/>
      <c r="DP11" s="318"/>
      <c r="DQ11" s="318"/>
      <c r="DR11" s="318"/>
      <c r="DS11" s="318"/>
      <c r="DT11" s="318"/>
      <c r="DU11" s="318"/>
      <c r="DV11" s="318"/>
      <c r="DW11" s="318"/>
      <c r="DX11" s="318"/>
      <c r="DY11" s="318"/>
      <c r="DZ11" s="318"/>
      <c r="EA11" s="318"/>
      <c r="EB11" s="318"/>
      <c r="EC11" s="318"/>
      <c r="ED11" s="318"/>
      <c r="EE11" s="318"/>
      <c r="EF11" s="318"/>
      <c r="EG11" s="318"/>
      <c r="EH11" s="318"/>
      <c r="EI11" s="318"/>
      <c r="EJ11" s="318"/>
      <c r="EK11" s="318"/>
      <c r="EL11" s="318"/>
      <c r="EM11" s="318"/>
      <c r="EN11" s="318"/>
      <c r="EO11" s="318"/>
      <c r="EP11" s="318"/>
      <c r="EQ11" s="318"/>
      <c r="ER11" s="318"/>
      <c r="ES11" s="318"/>
      <c r="ET11" s="318"/>
      <c r="EU11" s="318"/>
      <c r="EV11" s="318"/>
      <c r="EW11" s="318"/>
      <c r="EX11" s="318"/>
      <c r="EY11" s="318"/>
      <c r="EZ11" s="318"/>
      <c r="FA11" s="318"/>
      <c r="FB11" s="318"/>
      <c r="FC11" s="318"/>
      <c r="FD11" s="318"/>
      <c r="FE11" s="318"/>
      <c r="FF11" s="318"/>
      <c r="FG11" s="318"/>
      <c r="FH11" s="318"/>
      <c r="FI11" s="318"/>
      <c r="FJ11" s="318"/>
      <c r="FK11" s="318"/>
      <c r="FL11" s="318"/>
      <c r="FM11" s="318"/>
      <c r="FN11" s="318"/>
      <c r="FO11" s="318"/>
      <c r="FP11" s="318"/>
      <c r="FQ11" s="318"/>
      <c r="FR11" s="318"/>
      <c r="FS11" s="318"/>
      <c r="FT11" s="318"/>
      <c r="FU11" s="318"/>
      <c r="FV11" s="318"/>
      <c r="FW11" s="318"/>
      <c r="FX11" s="318"/>
      <c r="FY11" s="318"/>
      <c r="FZ11" s="318"/>
      <c r="GA11" s="318"/>
      <c r="GB11" s="318"/>
      <c r="GC11" s="318"/>
      <c r="GD11" s="318"/>
      <c r="GE11" s="318"/>
      <c r="GF11" s="318"/>
      <c r="GG11" s="318"/>
      <c r="GH11" s="318"/>
      <c r="GI11" s="318"/>
      <c r="GJ11" s="318"/>
      <c r="GK11" s="318"/>
      <c r="GL11" s="318"/>
      <c r="GM11" s="318"/>
      <c r="GN11" s="318"/>
      <c r="GO11" s="318"/>
      <c r="GP11" s="318"/>
      <c r="GQ11" s="318"/>
      <c r="GR11" s="318"/>
      <c r="GS11" s="318"/>
      <c r="GT11" s="318"/>
      <c r="GU11" s="318"/>
      <c r="GV11" s="318"/>
      <c r="GW11" s="318"/>
      <c r="GX11" s="318"/>
      <c r="GY11" s="318"/>
      <c r="GZ11" s="318"/>
      <c r="HA11" s="318"/>
      <c r="HB11" s="318"/>
      <c r="HC11" s="318"/>
      <c r="HD11" s="318"/>
      <c r="HE11" s="318"/>
      <c r="HF11" s="318"/>
      <c r="HG11" s="318"/>
      <c r="HH11" s="318"/>
      <c r="HI11" s="318"/>
      <c r="HJ11" s="318"/>
      <c r="HK11" s="318"/>
      <c r="HL11" s="318"/>
      <c r="HM11" s="318"/>
      <c r="HN11" s="318"/>
      <c r="HO11" s="318"/>
      <c r="HP11" s="318"/>
      <c r="HQ11" s="318"/>
      <c r="HR11" s="318"/>
      <c r="HS11" s="318"/>
      <c r="HT11" s="318"/>
      <c r="HU11" s="318"/>
      <c r="HV11" s="318"/>
      <c r="HW11" s="318"/>
      <c r="HX11" s="318"/>
      <c r="HY11" s="318"/>
      <c r="HZ11" s="318"/>
      <c r="IA11" s="318"/>
      <c r="IB11" s="318"/>
      <c r="IC11" s="318"/>
      <c r="ID11" s="318"/>
      <c r="IE11" s="318"/>
      <c r="IF11" s="318"/>
      <c r="IG11" s="318"/>
      <c r="IH11" s="318"/>
      <c r="II11" s="318"/>
      <c r="IJ11" s="318"/>
      <c r="IK11" s="318"/>
      <c r="IL11" s="318"/>
      <c r="IM11" s="318"/>
      <c r="IN11" s="318"/>
      <c r="IO11" s="318"/>
      <c r="IP11" s="318"/>
      <c r="IQ11" s="318"/>
      <c r="IR11" s="318"/>
      <c r="IS11" s="318"/>
      <c r="IT11" s="318"/>
      <c r="IU11" s="318"/>
      <c r="IV11" s="318"/>
      <c r="IW11" s="318"/>
      <c r="IX11" s="318"/>
      <c r="IY11" s="318"/>
      <c r="IZ11" s="318"/>
      <c r="JA11" s="318"/>
      <c r="JB11" s="318"/>
      <c r="JC11" s="318"/>
      <c r="JD11" s="318"/>
      <c r="JE11" s="318"/>
      <c r="JF11" s="318"/>
      <c r="JG11" s="318"/>
      <c r="JH11" s="318"/>
      <c r="JI11" s="318"/>
      <c r="JJ11" s="318"/>
      <c r="JK11" s="318"/>
      <c r="JL11" s="318"/>
      <c r="JM11" s="318"/>
      <c r="JN11" s="318"/>
      <c r="JO11" s="318"/>
      <c r="JP11" s="318"/>
      <c r="JQ11" s="318"/>
      <c r="JR11" s="318"/>
      <c r="JS11" s="318"/>
      <c r="JT11" s="318"/>
      <c r="JU11" s="318"/>
      <c r="JV11" s="318"/>
      <c r="JW11" s="318"/>
      <c r="JX11" s="318"/>
      <c r="JY11" s="318"/>
      <c r="JZ11" s="318"/>
      <c r="KA11" s="318"/>
      <c r="KB11" s="318"/>
      <c r="KC11" s="318"/>
      <c r="KD11" s="318"/>
      <c r="KE11" s="318"/>
      <c r="KF11" s="318"/>
      <c r="KG11" s="318"/>
      <c r="KH11" s="318"/>
      <c r="KI11" s="318"/>
      <c r="KJ11" s="318"/>
    </row>
    <row r="12" spans="1:296" s="261" customFormat="1" ht="18" x14ac:dyDescent="0.2">
      <c r="A12" s="15"/>
      <c r="B12" s="25" t="s">
        <v>206</v>
      </c>
      <c r="C12" s="10"/>
      <c r="D12" s="334">
        <v>21298352</v>
      </c>
      <c r="E12" s="10"/>
      <c r="F12" s="11" t="s">
        <v>611</v>
      </c>
      <c r="G12" s="1"/>
      <c r="H12" s="96" t="s">
        <v>857</v>
      </c>
      <c r="I12" s="1"/>
      <c r="J12" s="396"/>
      <c r="K12" s="4"/>
      <c r="L12" s="41"/>
      <c r="M12" s="4"/>
      <c r="N12" s="41"/>
      <c r="O12" s="4"/>
      <c r="P12" s="41"/>
      <c r="Q12" s="4"/>
      <c r="R12" s="41"/>
      <c r="S12" s="4"/>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8"/>
      <c r="BV12" s="318"/>
      <c r="BW12" s="318"/>
      <c r="BX12" s="318"/>
      <c r="BY12" s="318"/>
      <c r="BZ12" s="318"/>
      <c r="CA12" s="318"/>
      <c r="CB12" s="318"/>
      <c r="CC12" s="318"/>
      <c r="CD12" s="318"/>
      <c r="CE12" s="318"/>
      <c r="CF12" s="318"/>
      <c r="CG12" s="318"/>
      <c r="CH12" s="318"/>
      <c r="CI12" s="318"/>
      <c r="CJ12" s="318"/>
      <c r="CK12" s="318"/>
      <c r="CL12" s="318"/>
      <c r="CM12" s="318"/>
      <c r="CN12" s="318"/>
      <c r="CO12" s="318"/>
      <c r="CP12" s="318"/>
      <c r="CQ12" s="318"/>
      <c r="CR12" s="318"/>
      <c r="CS12" s="318"/>
      <c r="CT12" s="318"/>
      <c r="CU12" s="318"/>
      <c r="CV12" s="318"/>
      <c r="CW12" s="318"/>
      <c r="CX12" s="318"/>
      <c r="CY12" s="318"/>
      <c r="CZ12" s="318"/>
      <c r="DA12" s="318"/>
      <c r="DB12" s="318"/>
      <c r="DC12" s="318"/>
      <c r="DD12" s="318"/>
      <c r="DE12" s="318"/>
      <c r="DF12" s="318"/>
      <c r="DG12" s="318"/>
      <c r="DH12" s="318"/>
      <c r="DI12" s="318"/>
      <c r="DJ12" s="318"/>
      <c r="DK12" s="318"/>
      <c r="DL12" s="318"/>
      <c r="DM12" s="318"/>
      <c r="DN12" s="318"/>
      <c r="DO12" s="318"/>
      <c r="DP12" s="318"/>
      <c r="DQ12" s="318"/>
      <c r="DR12" s="318"/>
      <c r="DS12" s="318"/>
      <c r="DT12" s="318"/>
      <c r="DU12" s="318"/>
      <c r="DV12" s="318"/>
      <c r="DW12" s="318"/>
      <c r="DX12" s="318"/>
      <c r="DY12" s="318"/>
      <c r="DZ12" s="318"/>
      <c r="EA12" s="318"/>
      <c r="EB12" s="318"/>
      <c r="EC12" s="318"/>
      <c r="ED12" s="318"/>
      <c r="EE12" s="318"/>
      <c r="EF12" s="318"/>
      <c r="EG12" s="318"/>
      <c r="EH12" s="318"/>
      <c r="EI12" s="318"/>
      <c r="EJ12" s="318"/>
      <c r="EK12" s="318"/>
      <c r="EL12" s="318"/>
      <c r="EM12" s="318"/>
      <c r="EN12" s="318"/>
      <c r="EO12" s="318"/>
      <c r="EP12" s="318"/>
      <c r="EQ12" s="318"/>
      <c r="ER12" s="318"/>
      <c r="ES12" s="318"/>
      <c r="ET12" s="318"/>
      <c r="EU12" s="318"/>
      <c r="EV12" s="318"/>
      <c r="EW12" s="318"/>
      <c r="EX12" s="318"/>
      <c r="EY12" s="318"/>
      <c r="EZ12" s="318"/>
      <c r="FA12" s="318"/>
      <c r="FB12" s="318"/>
      <c r="FC12" s="318"/>
      <c r="FD12" s="318"/>
      <c r="FE12" s="318"/>
      <c r="FF12" s="318"/>
      <c r="FG12" s="318"/>
      <c r="FH12" s="318"/>
      <c r="FI12" s="318"/>
      <c r="FJ12" s="318"/>
      <c r="FK12" s="318"/>
      <c r="FL12" s="318"/>
      <c r="FM12" s="318"/>
      <c r="FN12" s="318"/>
      <c r="FO12" s="318"/>
      <c r="FP12" s="318"/>
      <c r="FQ12" s="318"/>
      <c r="FR12" s="318"/>
      <c r="FS12" s="318"/>
      <c r="FT12" s="318"/>
      <c r="FU12" s="318"/>
      <c r="FV12" s="318"/>
      <c r="FW12" s="318"/>
      <c r="FX12" s="318"/>
      <c r="FY12" s="318"/>
      <c r="FZ12" s="318"/>
      <c r="GA12" s="318"/>
      <c r="GB12" s="318"/>
      <c r="GC12" s="318"/>
      <c r="GD12" s="318"/>
      <c r="GE12" s="318"/>
      <c r="GF12" s="318"/>
      <c r="GG12" s="318"/>
      <c r="GH12" s="318"/>
      <c r="GI12" s="318"/>
      <c r="GJ12" s="318"/>
      <c r="GK12" s="318"/>
      <c r="GL12" s="318"/>
      <c r="GM12" s="318"/>
      <c r="GN12" s="318"/>
      <c r="GO12" s="318"/>
      <c r="GP12" s="318"/>
      <c r="GQ12" s="318"/>
      <c r="GR12" s="318"/>
      <c r="GS12" s="318"/>
      <c r="GT12" s="318"/>
      <c r="GU12" s="318"/>
      <c r="GV12" s="318"/>
      <c r="GW12" s="318"/>
      <c r="GX12" s="318"/>
      <c r="GY12" s="318"/>
      <c r="GZ12" s="318"/>
      <c r="HA12" s="318"/>
      <c r="HB12" s="318"/>
      <c r="HC12" s="318"/>
      <c r="HD12" s="318"/>
      <c r="HE12" s="318"/>
      <c r="HF12" s="318"/>
      <c r="HG12" s="318"/>
      <c r="HH12" s="318"/>
      <c r="HI12" s="318"/>
      <c r="HJ12" s="318"/>
      <c r="HK12" s="318"/>
      <c r="HL12" s="318"/>
      <c r="HM12" s="318"/>
      <c r="HN12" s="318"/>
      <c r="HO12" s="318"/>
      <c r="HP12" s="318"/>
      <c r="HQ12" s="318"/>
      <c r="HR12" s="318"/>
      <c r="HS12" s="318"/>
      <c r="HT12" s="318"/>
      <c r="HU12" s="318"/>
      <c r="HV12" s="318"/>
      <c r="HW12" s="318"/>
      <c r="HX12" s="318"/>
      <c r="HY12" s="318"/>
      <c r="HZ12" s="318"/>
      <c r="IA12" s="318"/>
      <c r="IB12" s="318"/>
      <c r="IC12" s="318"/>
      <c r="ID12" s="318"/>
      <c r="IE12" s="318"/>
      <c r="IF12" s="318"/>
      <c r="IG12" s="318"/>
      <c r="IH12" s="318"/>
      <c r="II12" s="318"/>
      <c r="IJ12" s="318"/>
      <c r="IK12" s="318"/>
      <c r="IL12" s="318"/>
      <c r="IM12" s="318"/>
      <c r="IN12" s="318"/>
      <c r="IO12" s="318"/>
      <c r="IP12" s="318"/>
      <c r="IQ12" s="318"/>
      <c r="IR12" s="318"/>
      <c r="IS12" s="318"/>
      <c r="IT12" s="318"/>
      <c r="IU12" s="318"/>
      <c r="IV12" s="318"/>
      <c r="IW12" s="318"/>
      <c r="IX12" s="318"/>
      <c r="IY12" s="318"/>
      <c r="IZ12" s="318"/>
      <c r="JA12" s="318"/>
      <c r="JB12" s="318"/>
      <c r="JC12" s="318"/>
      <c r="JD12" s="318"/>
      <c r="JE12" s="318"/>
      <c r="JF12" s="318"/>
      <c r="JG12" s="318"/>
      <c r="JH12" s="318"/>
      <c r="JI12" s="318"/>
      <c r="JJ12" s="318"/>
      <c r="JK12" s="318"/>
      <c r="JL12" s="318"/>
      <c r="JM12" s="318"/>
      <c r="JN12" s="318"/>
      <c r="JO12" s="318"/>
      <c r="JP12" s="318"/>
      <c r="JQ12" s="318"/>
      <c r="JR12" s="318"/>
      <c r="JS12" s="318"/>
      <c r="JT12" s="318"/>
      <c r="JU12" s="318"/>
      <c r="JV12" s="318"/>
      <c r="JW12" s="318"/>
      <c r="JX12" s="318"/>
      <c r="JY12" s="318"/>
      <c r="JZ12" s="318"/>
      <c r="KA12" s="318"/>
      <c r="KB12" s="318"/>
      <c r="KC12" s="318"/>
      <c r="KD12" s="318"/>
      <c r="KE12" s="318"/>
      <c r="KF12" s="318"/>
      <c r="KG12" s="318"/>
      <c r="KH12" s="318"/>
      <c r="KI12" s="318"/>
      <c r="KJ12" s="318"/>
    </row>
    <row r="13" spans="1:296" s="261" customFormat="1" ht="15" x14ac:dyDescent="0.2">
      <c r="A13" s="15"/>
      <c r="B13" s="26" t="str">
        <f>LEFT(B12,SEARCH(",",B12))&amp;" value"</f>
        <v>Crude oil (2709), value</v>
      </c>
      <c r="C13" s="10"/>
      <c r="D13" s="335">
        <v>1375.8</v>
      </c>
      <c r="E13" s="10"/>
      <c r="F13" s="11" t="s">
        <v>612</v>
      </c>
      <c r="G13" s="20"/>
      <c r="H13" s="96" t="s">
        <v>857</v>
      </c>
      <c r="I13" s="20"/>
      <c r="J13" s="396"/>
      <c r="K13" s="21"/>
      <c r="L13" s="41"/>
      <c r="M13" s="21"/>
      <c r="N13" s="41"/>
      <c r="O13" s="21"/>
      <c r="P13" s="41"/>
      <c r="Q13" s="21"/>
      <c r="R13" s="41"/>
      <c r="S13" s="21"/>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8"/>
      <c r="GK13" s="318"/>
      <c r="GL13" s="318"/>
      <c r="GM13" s="318"/>
      <c r="GN13" s="318"/>
      <c r="GO13" s="318"/>
      <c r="GP13" s="318"/>
      <c r="GQ13" s="318"/>
      <c r="GR13" s="318"/>
      <c r="GS13" s="318"/>
      <c r="GT13" s="318"/>
      <c r="GU13" s="318"/>
      <c r="GV13" s="318"/>
      <c r="GW13" s="318"/>
      <c r="GX13" s="318"/>
      <c r="GY13" s="318"/>
      <c r="GZ13" s="318"/>
      <c r="HA13" s="318"/>
      <c r="HB13" s="318"/>
      <c r="HC13" s="318"/>
      <c r="HD13" s="318"/>
      <c r="HE13" s="318"/>
      <c r="HF13" s="318"/>
      <c r="HG13" s="318"/>
      <c r="HH13" s="318"/>
      <c r="HI13" s="318"/>
      <c r="HJ13" s="318"/>
      <c r="HK13" s="318"/>
      <c r="HL13" s="318"/>
      <c r="HM13" s="318"/>
      <c r="HN13" s="318"/>
      <c r="HO13" s="318"/>
      <c r="HP13" s="318"/>
      <c r="HQ13" s="318"/>
      <c r="HR13" s="318"/>
      <c r="HS13" s="318"/>
      <c r="HT13" s="318"/>
      <c r="HU13" s="318"/>
      <c r="HV13" s="318"/>
      <c r="HW13" s="318"/>
      <c r="HX13" s="318"/>
      <c r="HY13" s="318"/>
      <c r="HZ13" s="318"/>
      <c r="IA13" s="318"/>
      <c r="IB13" s="318"/>
      <c r="IC13" s="318"/>
      <c r="ID13" s="318"/>
      <c r="IE13" s="318"/>
      <c r="IF13" s="318"/>
      <c r="IG13" s="318"/>
      <c r="IH13" s="318"/>
      <c r="II13" s="318"/>
      <c r="IJ13" s="318"/>
      <c r="IK13" s="318"/>
      <c r="IL13" s="318"/>
      <c r="IM13" s="318"/>
      <c r="IN13" s="318"/>
      <c r="IO13" s="318"/>
      <c r="IP13" s="318"/>
      <c r="IQ13" s="318"/>
      <c r="IR13" s="318"/>
      <c r="IS13" s="318"/>
      <c r="IT13" s="318"/>
      <c r="IU13" s="318"/>
      <c r="IV13" s="318"/>
      <c r="IW13" s="318"/>
      <c r="IX13" s="318"/>
      <c r="IY13" s="318"/>
      <c r="IZ13" s="318"/>
      <c r="JA13" s="318"/>
      <c r="JB13" s="318"/>
      <c r="JC13" s="318"/>
      <c r="JD13" s="318"/>
      <c r="JE13" s="318"/>
      <c r="JF13" s="318"/>
      <c r="JG13" s="318"/>
      <c r="JH13" s="318"/>
      <c r="JI13" s="318"/>
      <c r="JJ13" s="318"/>
      <c r="JK13" s="318"/>
      <c r="JL13" s="318"/>
      <c r="JM13" s="318"/>
      <c r="JN13" s="318"/>
      <c r="JO13" s="318"/>
      <c r="JP13" s="318"/>
      <c r="JQ13" s="318"/>
      <c r="JR13" s="318"/>
      <c r="JS13" s="318"/>
      <c r="JT13" s="318"/>
      <c r="JU13" s="318"/>
      <c r="JV13" s="318"/>
      <c r="JW13" s="318"/>
      <c r="JX13" s="318"/>
      <c r="JY13" s="318"/>
      <c r="JZ13" s="318"/>
      <c r="KA13" s="318"/>
      <c r="KB13" s="318"/>
      <c r="KC13" s="318"/>
      <c r="KD13" s="318"/>
      <c r="KE13" s="318"/>
      <c r="KF13" s="318"/>
      <c r="KG13" s="318"/>
      <c r="KH13" s="318"/>
      <c r="KI13" s="318"/>
      <c r="KJ13" s="318"/>
    </row>
    <row r="14" spans="1:296" s="261" customFormat="1" ht="15" x14ac:dyDescent="0.2">
      <c r="A14" s="15"/>
      <c r="B14" s="25" t="s">
        <v>208</v>
      </c>
      <c r="C14" s="10"/>
      <c r="D14" s="334">
        <v>637378645</v>
      </c>
      <c r="E14" s="10"/>
      <c r="F14" s="11" t="s">
        <v>582</v>
      </c>
      <c r="G14" s="22"/>
      <c r="H14" s="96" t="s">
        <v>857</v>
      </c>
      <c r="I14" s="22"/>
      <c r="J14" s="396"/>
      <c r="K14" s="21"/>
      <c r="L14" s="41"/>
      <c r="M14" s="21"/>
      <c r="N14" s="41"/>
      <c r="O14" s="21"/>
      <c r="P14" s="41"/>
      <c r="Q14" s="21"/>
      <c r="R14" s="41"/>
      <c r="S14" s="21"/>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8"/>
      <c r="CT14" s="318"/>
      <c r="CU14" s="318"/>
      <c r="CV14" s="318"/>
      <c r="CW14" s="318"/>
      <c r="CX14" s="318"/>
      <c r="CY14" s="318"/>
      <c r="CZ14" s="318"/>
      <c r="DA14" s="318"/>
      <c r="DB14" s="318"/>
      <c r="DC14" s="318"/>
      <c r="DD14" s="318"/>
      <c r="DE14" s="318"/>
      <c r="DF14" s="318"/>
      <c r="DG14" s="318"/>
      <c r="DH14" s="318"/>
      <c r="DI14" s="318"/>
      <c r="DJ14" s="318"/>
      <c r="DK14" s="318"/>
      <c r="DL14" s="318"/>
      <c r="DM14" s="318"/>
      <c r="DN14" s="318"/>
      <c r="DO14" s="318"/>
      <c r="DP14" s="318"/>
      <c r="DQ14" s="318"/>
      <c r="DR14" s="318"/>
      <c r="DS14" s="318"/>
      <c r="DT14" s="318"/>
      <c r="DU14" s="318"/>
      <c r="DV14" s="318"/>
      <c r="DW14" s="318"/>
      <c r="DX14" s="318"/>
      <c r="DY14" s="318"/>
      <c r="DZ14" s="318"/>
      <c r="EA14" s="318"/>
      <c r="EB14" s="318"/>
      <c r="EC14" s="318"/>
      <c r="ED14" s="318"/>
      <c r="EE14" s="318"/>
      <c r="EF14" s="318"/>
      <c r="EG14" s="318"/>
      <c r="EH14" s="318"/>
      <c r="EI14" s="318"/>
      <c r="EJ14" s="318"/>
      <c r="EK14" s="318"/>
      <c r="EL14" s="318"/>
      <c r="EM14" s="318"/>
      <c r="EN14" s="318"/>
      <c r="EO14" s="318"/>
      <c r="EP14" s="318"/>
      <c r="EQ14" s="318"/>
      <c r="ER14" s="318"/>
      <c r="ES14" s="318"/>
      <c r="ET14" s="318"/>
      <c r="EU14" s="318"/>
      <c r="EV14" s="318"/>
      <c r="EW14" s="318"/>
      <c r="EX14" s="318"/>
      <c r="EY14" s="318"/>
      <c r="EZ14" s="318"/>
      <c r="FA14" s="318"/>
      <c r="FB14" s="318"/>
      <c r="FC14" s="318"/>
      <c r="FD14" s="318"/>
      <c r="FE14" s="318"/>
      <c r="FF14" s="318"/>
      <c r="FG14" s="318"/>
      <c r="FH14" s="318"/>
      <c r="FI14" s="318"/>
      <c r="FJ14" s="318"/>
      <c r="FK14" s="318"/>
      <c r="FL14" s="318"/>
      <c r="FM14" s="318"/>
      <c r="FN14" s="318"/>
      <c r="FO14" s="318"/>
      <c r="FP14" s="318"/>
      <c r="FQ14" s="318"/>
      <c r="FR14" s="318"/>
      <c r="FS14" s="318"/>
      <c r="FT14" s="318"/>
      <c r="FU14" s="318"/>
      <c r="FV14" s="318"/>
      <c r="FW14" s="318"/>
      <c r="FX14" s="318"/>
      <c r="FY14" s="318"/>
      <c r="FZ14" s="318"/>
      <c r="GA14" s="318"/>
      <c r="GB14" s="318"/>
      <c r="GC14" s="318"/>
      <c r="GD14" s="318"/>
      <c r="GE14" s="318"/>
      <c r="GF14" s="318"/>
      <c r="GG14" s="318"/>
      <c r="GH14" s="318"/>
      <c r="GI14" s="318"/>
      <c r="GJ14" s="318"/>
      <c r="GK14" s="318"/>
      <c r="GL14" s="318"/>
      <c r="GM14" s="318"/>
      <c r="GN14" s="318"/>
      <c r="GO14" s="318"/>
      <c r="GP14" s="318"/>
      <c r="GQ14" s="318"/>
      <c r="GR14" s="318"/>
      <c r="GS14" s="318"/>
      <c r="GT14" s="318"/>
      <c r="GU14" s="318"/>
      <c r="GV14" s="318"/>
      <c r="GW14" s="318"/>
      <c r="GX14" s="318"/>
      <c r="GY14" s="318"/>
      <c r="GZ14" s="318"/>
      <c r="HA14" s="318"/>
      <c r="HB14" s="318"/>
      <c r="HC14" s="318"/>
      <c r="HD14" s="318"/>
      <c r="HE14" s="318"/>
      <c r="HF14" s="318"/>
      <c r="HG14" s="318"/>
      <c r="HH14" s="318"/>
      <c r="HI14" s="318"/>
      <c r="HJ14" s="318"/>
      <c r="HK14" s="318"/>
      <c r="HL14" s="318"/>
      <c r="HM14" s="318"/>
      <c r="HN14" s="318"/>
      <c r="HO14" s="318"/>
      <c r="HP14" s="318"/>
      <c r="HQ14" s="318"/>
      <c r="HR14" s="318"/>
      <c r="HS14" s="318"/>
      <c r="HT14" s="318"/>
      <c r="HU14" s="318"/>
      <c r="HV14" s="318"/>
      <c r="HW14" s="318"/>
      <c r="HX14" s="318"/>
      <c r="HY14" s="318"/>
      <c r="HZ14" s="318"/>
      <c r="IA14" s="318"/>
      <c r="IB14" s="318"/>
      <c r="IC14" s="318"/>
      <c r="ID14" s="318"/>
      <c r="IE14" s="318"/>
      <c r="IF14" s="318"/>
      <c r="IG14" s="318"/>
      <c r="IH14" s="318"/>
      <c r="II14" s="318"/>
      <c r="IJ14" s="318"/>
      <c r="IK14" s="318"/>
      <c r="IL14" s="318"/>
      <c r="IM14" s="318"/>
      <c r="IN14" s="318"/>
      <c r="IO14" s="318"/>
      <c r="IP14" s="318"/>
      <c r="IQ14" s="318"/>
      <c r="IR14" s="318"/>
      <c r="IS14" s="318"/>
      <c r="IT14" s="318"/>
      <c r="IU14" s="318"/>
      <c r="IV14" s="318"/>
      <c r="IW14" s="318"/>
      <c r="IX14" s="318"/>
      <c r="IY14" s="318"/>
      <c r="IZ14" s="318"/>
      <c r="JA14" s="318"/>
      <c r="JB14" s="318"/>
      <c r="JC14" s="318"/>
      <c r="JD14" s="318"/>
      <c r="JE14" s="318"/>
      <c r="JF14" s="318"/>
      <c r="JG14" s="318"/>
      <c r="JH14" s="318"/>
      <c r="JI14" s="318"/>
      <c r="JJ14" s="318"/>
      <c r="JK14" s="318"/>
      <c r="JL14" s="318"/>
      <c r="JM14" s="318"/>
      <c r="JN14" s="318"/>
      <c r="JO14" s="318"/>
      <c r="JP14" s="318"/>
      <c r="JQ14" s="318"/>
      <c r="JR14" s="318"/>
      <c r="JS14" s="318"/>
      <c r="JT14" s="318"/>
      <c r="JU14" s="318"/>
      <c r="JV14" s="318"/>
      <c r="JW14" s="318"/>
      <c r="JX14" s="318"/>
      <c r="JY14" s="318"/>
      <c r="JZ14" s="318"/>
      <c r="KA14" s="318"/>
      <c r="KB14" s="318"/>
      <c r="KC14" s="318"/>
      <c r="KD14" s="318"/>
      <c r="KE14" s="318"/>
      <c r="KF14" s="318"/>
      <c r="KG14" s="318"/>
      <c r="KH14" s="318"/>
      <c r="KI14" s="318"/>
      <c r="KJ14" s="318"/>
    </row>
    <row r="15" spans="1:296" s="261" customFormat="1" ht="15" x14ac:dyDescent="0.2">
      <c r="A15" s="15"/>
      <c r="B15" s="26" t="str">
        <f>LEFT(B14,SEARCH(",",B14))&amp;" value"</f>
        <v>Natural gas (2711), value</v>
      </c>
      <c r="C15" s="10"/>
      <c r="D15" s="335">
        <v>2036.5</v>
      </c>
      <c r="E15" s="10"/>
      <c r="F15" s="11" t="s">
        <v>612</v>
      </c>
      <c r="G15" s="22"/>
      <c r="H15" s="96" t="s">
        <v>857</v>
      </c>
      <c r="I15" s="22"/>
      <c r="J15" s="396"/>
      <c r="K15" s="21"/>
      <c r="L15" s="41"/>
      <c r="M15" s="21"/>
      <c r="N15" s="41"/>
      <c r="O15" s="21"/>
      <c r="P15" s="41"/>
      <c r="Q15" s="21"/>
      <c r="R15" s="41"/>
      <c r="S15" s="21"/>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318"/>
      <c r="FK15" s="318"/>
      <c r="FL15" s="318"/>
      <c r="FM15" s="318"/>
      <c r="FN15" s="318"/>
      <c r="FO15" s="318"/>
      <c r="FP15" s="318"/>
      <c r="FQ15" s="318"/>
      <c r="FR15" s="318"/>
      <c r="FS15" s="318"/>
      <c r="FT15" s="318"/>
      <c r="FU15" s="318"/>
      <c r="FV15" s="318"/>
      <c r="FW15" s="318"/>
      <c r="FX15" s="318"/>
      <c r="FY15" s="318"/>
      <c r="FZ15" s="318"/>
      <c r="GA15" s="318"/>
      <c r="GB15" s="318"/>
      <c r="GC15" s="318"/>
      <c r="GD15" s="318"/>
      <c r="GE15" s="318"/>
      <c r="GF15" s="318"/>
      <c r="GG15" s="318"/>
      <c r="GH15" s="318"/>
      <c r="GI15" s="318"/>
      <c r="GJ15" s="318"/>
      <c r="GK15" s="318"/>
      <c r="GL15" s="318"/>
      <c r="GM15" s="318"/>
      <c r="GN15" s="318"/>
      <c r="GO15" s="318"/>
      <c r="GP15" s="318"/>
      <c r="GQ15" s="318"/>
      <c r="GR15" s="318"/>
      <c r="GS15" s="318"/>
      <c r="GT15" s="318"/>
      <c r="GU15" s="318"/>
      <c r="GV15" s="318"/>
      <c r="GW15" s="318"/>
      <c r="GX15" s="318"/>
      <c r="GY15" s="318"/>
      <c r="GZ15" s="318"/>
      <c r="HA15" s="318"/>
      <c r="HB15" s="318"/>
      <c r="HC15" s="318"/>
      <c r="HD15" s="318"/>
      <c r="HE15" s="318"/>
      <c r="HF15" s="318"/>
      <c r="HG15" s="318"/>
      <c r="HH15" s="318"/>
      <c r="HI15" s="318"/>
      <c r="HJ15" s="318"/>
      <c r="HK15" s="318"/>
      <c r="HL15" s="318"/>
      <c r="HM15" s="318"/>
      <c r="HN15" s="318"/>
      <c r="HO15" s="318"/>
      <c r="HP15" s="318"/>
      <c r="HQ15" s="318"/>
      <c r="HR15" s="318"/>
      <c r="HS15" s="318"/>
      <c r="HT15" s="318"/>
      <c r="HU15" s="318"/>
      <c r="HV15" s="318"/>
      <c r="HW15" s="318"/>
      <c r="HX15" s="318"/>
      <c r="HY15" s="318"/>
      <c r="HZ15" s="318"/>
      <c r="IA15" s="318"/>
      <c r="IB15" s="318"/>
      <c r="IC15" s="318"/>
      <c r="ID15" s="318"/>
      <c r="IE15" s="318"/>
      <c r="IF15" s="318"/>
      <c r="IG15" s="318"/>
      <c r="IH15" s="318"/>
      <c r="II15" s="318"/>
      <c r="IJ15" s="318"/>
      <c r="IK15" s="318"/>
      <c r="IL15" s="318"/>
      <c r="IM15" s="318"/>
      <c r="IN15" s="318"/>
      <c r="IO15" s="318"/>
      <c r="IP15" s="318"/>
      <c r="IQ15" s="318"/>
      <c r="IR15" s="318"/>
      <c r="IS15" s="318"/>
      <c r="IT15" s="318"/>
      <c r="IU15" s="318"/>
      <c r="IV15" s="318"/>
      <c r="IW15" s="318"/>
      <c r="IX15" s="318"/>
      <c r="IY15" s="318"/>
      <c r="IZ15" s="318"/>
      <c r="JA15" s="318"/>
      <c r="JB15" s="318"/>
      <c r="JC15" s="318"/>
      <c r="JD15" s="318"/>
      <c r="JE15" s="318"/>
      <c r="JF15" s="318"/>
      <c r="JG15" s="318"/>
      <c r="JH15" s="318"/>
      <c r="JI15" s="318"/>
      <c r="JJ15" s="318"/>
      <c r="JK15" s="318"/>
      <c r="JL15" s="318"/>
      <c r="JM15" s="318"/>
      <c r="JN15" s="318"/>
      <c r="JO15" s="318"/>
      <c r="JP15" s="318"/>
      <c r="JQ15" s="318"/>
      <c r="JR15" s="318"/>
      <c r="JS15" s="318"/>
      <c r="JT15" s="318"/>
      <c r="JU15" s="318"/>
      <c r="JV15" s="318"/>
      <c r="JW15" s="318"/>
      <c r="JX15" s="318"/>
      <c r="JY15" s="318"/>
      <c r="JZ15" s="318"/>
      <c r="KA15" s="318"/>
      <c r="KB15" s="318"/>
      <c r="KC15" s="318"/>
      <c r="KD15" s="318"/>
      <c r="KE15" s="318"/>
      <c r="KF15" s="318"/>
      <c r="KG15" s="318"/>
      <c r="KH15" s="318"/>
      <c r="KI15" s="318"/>
      <c r="KJ15" s="318"/>
    </row>
    <row r="16" spans="1:296" s="261" customFormat="1" x14ac:dyDescent="0.2">
      <c r="A16" s="15"/>
      <c r="B16" s="25" t="s">
        <v>210</v>
      </c>
      <c r="C16" s="10"/>
      <c r="D16" s="11" t="s">
        <v>287</v>
      </c>
      <c r="E16" s="10"/>
      <c r="F16" s="11" t="s">
        <v>287</v>
      </c>
      <c r="G16" s="263"/>
      <c r="H16" s="96" t="s">
        <v>287</v>
      </c>
      <c r="I16" s="263"/>
      <c r="J16" s="396"/>
      <c r="K16" s="263"/>
      <c r="L16" s="41"/>
      <c r="M16" s="263"/>
      <c r="N16" s="41"/>
      <c r="O16" s="263"/>
      <c r="P16" s="41"/>
      <c r="Q16" s="263"/>
      <c r="R16" s="41"/>
      <c r="S16" s="263"/>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c r="BU16" s="318"/>
      <c r="BV16" s="318"/>
      <c r="BW16" s="318"/>
      <c r="BX16" s="318"/>
      <c r="BY16" s="318"/>
      <c r="BZ16" s="318"/>
      <c r="CA16" s="318"/>
      <c r="CB16" s="318"/>
      <c r="CC16" s="318"/>
      <c r="CD16" s="318"/>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318"/>
      <c r="DL16" s="318"/>
      <c r="DM16" s="318"/>
      <c r="DN16" s="318"/>
      <c r="DO16" s="318"/>
      <c r="DP16" s="318"/>
      <c r="DQ16" s="318"/>
      <c r="DR16" s="318"/>
      <c r="DS16" s="318"/>
      <c r="DT16" s="318"/>
      <c r="DU16" s="318"/>
      <c r="DV16" s="318"/>
      <c r="DW16" s="318"/>
      <c r="DX16" s="318"/>
      <c r="DY16" s="318"/>
      <c r="DZ16" s="318"/>
      <c r="EA16" s="318"/>
      <c r="EB16" s="318"/>
      <c r="EC16" s="318"/>
      <c r="ED16" s="318"/>
      <c r="EE16" s="318"/>
      <c r="EF16" s="318"/>
      <c r="EG16" s="318"/>
      <c r="EH16" s="318"/>
      <c r="EI16" s="318"/>
      <c r="EJ16" s="318"/>
      <c r="EK16" s="318"/>
      <c r="EL16" s="318"/>
      <c r="EM16" s="318"/>
      <c r="EN16" s="318"/>
      <c r="EO16" s="318"/>
      <c r="EP16" s="318"/>
      <c r="EQ16" s="318"/>
      <c r="ER16" s="318"/>
      <c r="ES16" s="318"/>
      <c r="ET16" s="318"/>
      <c r="EU16" s="318"/>
      <c r="EV16" s="318"/>
      <c r="EW16" s="318"/>
      <c r="EX16" s="318"/>
      <c r="EY16" s="318"/>
      <c r="EZ16" s="318"/>
      <c r="FA16" s="318"/>
      <c r="FB16" s="318"/>
      <c r="FC16" s="318"/>
      <c r="FD16" s="318"/>
      <c r="FE16" s="318"/>
      <c r="FF16" s="318"/>
      <c r="FG16" s="318"/>
      <c r="FH16" s="318"/>
      <c r="FI16" s="318"/>
      <c r="FJ16" s="318"/>
      <c r="FK16" s="318"/>
      <c r="FL16" s="318"/>
      <c r="FM16" s="318"/>
      <c r="FN16" s="318"/>
      <c r="FO16" s="318"/>
      <c r="FP16" s="318"/>
      <c r="FQ16" s="318"/>
      <c r="FR16" s="318"/>
      <c r="FS16" s="318"/>
      <c r="FT16" s="318"/>
      <c r="FU16" s="318"/>
      <c r="FV16" s="318"/>
      <c r="FW16" s="318"/>
      <c r="FX16" s="318"/>
      <c r="FY16" s="318"/>
      <c r="FZ16" s="318"/>
      <c r="GA16" s="318"/>
      <c r="GB16" s="318"/>
      <c r="GC16" s="318"/>
      <c r="GD16" s="318"/>
      <c r="GE16" s="318"/>
      <c r="GF16" s="318"/>
      <c r="GG16" s="318"/>
      <c r="GH16" s="318"/>
      <c r="GI16" s="318"/>
      <c r="GJ16" s="318"/>
      <c r="GK16" s="318"/>
      <c r="GL16" s="318"/>
      <c r="GM16" s="318"/>
      <c r="GN16" s="318"/>
      <c r="GO16" s="318"/>
      <c r="GP16" s="318"/>
      <c r="GQ16" s="318"/>
      <c r="GR16" s="318"/>
      <c r="GS16" s="318"/>
      <c r="GT16" s="318"/>
      <c r="GU16" s="318"/>
      <c r="GV16" s="318"/>
      <c r="GW16" s="318"/>
      <c r="GX16" s="318"/>
      <c r="GY16" s="318"/>
      <c r="GZ16" s="318"/>
      <c r="HA16" s="318"/>
      <c r="HB16" s="318"/>
      <c r="HC16" s="318"/>
      <c r="HD16" s="318"/>
      <c r="HE16" s="318"/>
      <c r="HF16" s="318"/>
      <c r="HG16" s="318"/>
      <c r="HH16" s="318"/>
      <c r="HI16" s="318"/>
      <c r="HJ16" s="318"/>
      <c r="HK16" s="318"/>
      <c r="HL16" s="318"/>
      <c r="HM16" s="318"/>
      <c r="HN16" s="318"/>
      <c r="HO16" s="318"/>
      <c r="HP16" s="318"/>
      <c r="HQ16" s="318"/>
      <c r="HR16" s="318"/>
      <c r="HS16" s="318"/>
      <c r="HT16" s="318"/>
      <c r="HU16" s="318"/>
      <c r="HV16" s="318"/>
      <c r="HW16" s="318"/>
      <c r="HX16" s="318"/>
      <c r="HY16" s="318"/>
      <c r="HZ16" s="318"/>
      <c r="IA16" s="318"/>
      <c r="IB16" s="318"/>
      <c r="IC16" s="318"/>
      <c r="ID16" s="318"/>
      <c r="IE16" s="318"/>
      <c r="IF16" s="318"/>
      <c r="IG16" s="318"/>
      <c r="IH16" s="318"/>
      <c r="II16" s="318"/>
      <c r="IJ16" s="318"/>
      <c r="IK16" s="318"/>
      <c r="IL16" s="318"/>
      <c r="IM16" s="318"/>
      <c r="IN16" s="318"/>
      <c r="IO16" s="318"/>
      <c r="IP16" s="318"/>
      <c r="IQ16" s="318"/>
      <c r="IR16" s="318"/>
      <c r="IS16" s="318"/>
      <c r="IT16" s="318"/>
      <c r="IU16" s="318"/>
      <c r="IV16" s="318"/>
      <c r="IW16" s="318"/>
      <c r="IX16" s="318"/>
      <c r="IY16" s="318"/>
      <c r="IZ16" s="318"/>
      <c r="JA16" s="318"/>
      <c r="JB16" s="318"/>
      <c r="JC16" s="318"/>
      <c r="JD16" s="318"/>
      <c r="JE16" s="318"/>
      <c r="JF16" s="318"/>
      <c r="JG16" s="318"/>
      <c r="JH16" s="318"/>
      <c r="JI16" s="318"/>
      <c r="JJ16" s="318"/>
      <c r="JK16" s="318"/>
      <c r="JL16" s="318"/>
      <c r="JM16" s="318"/>
      <c r="JN16" s="318"/>
      <c r="JO16" s="318"/>
      <c r="JP16" s="318"/>
      <c r="JQ16" s="318"/>
      <c r="JR16" s="318"/>
      <c r="JS16" s="318"/>
      <c r="JT16" s="318"/>
      <c r="JU16" s="318"/>
      <c r="JV16" s="318"/>
      <c r="JW16" s="318"/>
      <c r="JX16" s="318"/>
      <c r="JY16" s="318"/>
      <c r="JZ16" s="318"/>
      <c r="KA16" s="318"/>
      <c r="KB16" s="318"/>
      <c r="KC16" s="318"/>
      <c r="KD16" s="318"/>
      <c r="KE16" s="318"/>
      <c r="KF16" s="318"/>
      <c r="KG16" s="318"/>
      <c r="KH16" s="318"/>
      <c r="KI16" s="318"/>
      <c r="KJ16" s="318"/>
    </row>
    <row r="17" spans="1:19" s="261" customFormat="1" x14ac:dyDescent="0.2">
      <c r="A17" s="15"/>
      <c r="B17" s="26" t="str">
        <f>LEFT(B16,SEARCH(",",B16))&amp;" value"</f>
        <v>Gold (7108), value</v>
      </c>
      <c r="C17" s="10"/>
      <c r="D17" s="11" t="s">
        <v>287</v>
      </c>
      <c r="E17" s="10"/>
      <c r="F17" s="11" t="s">
        <v>287</v>
      </c>
      <c r="G17" s="263"/>
      <c r="H17" s="96" t="s">
        <v>287</v>
      </c>
      <c r="I17" s="263"/>
      <c r="J17" s="396"/>
      <c r="K17" s="263"/>
      <c r="L17" s="41"/>
      <c r="M17" s="263"/>
      <c r="N17" s="41"/>
      <c r="O17" s="263"/>
      <c r="P17" s="41"/>
      <c r="Q17" s="263"/>
      <c r="R17" s="41"/>
      <c r="S17" s="263"/>
    </row>
    <row r="18" spans="1:19" s="261" customFormat="1" x14ac:dyDescent="0.2">
      <c r="A18" s="15"/>
      <c r="B18" s="25" t="s">
        <v>212</v>
      </c>
      <c r="C18" s="10"/>
      <c r="D18" s="11" t="s">
        <v>287</v>
      </c>
      <c r="E18" s="10"/>
      <c r="F18" s="11" t="s">
        <v>287</v>
      </c>
      <c r="G18" s="263"/>
      <c r="H18" s="96" t="s">
        <v>287</v>
      </c>
      <c r="I18" s="263"/>
      <c r="J18" s="396"/>
      <c r="K18" s="263"/>
      <c r="L18" s="41"/>
      <c r="M18" s="263"/>
      <c r="N18" s="41"/>
      <c r="O18" s="263"/>
      <c r="P18" s="41"/>
      <c r="Q18" s="263"/>
      <c r="R18" s="41"/>
      <c r="S18" s="263"/>
    </row>
    <row r="19" spans="1:19" s="261" customFormat="1" x14ac:dyDescent="0.2">
      <c r="A19" s="15"/>
      <c r="B19" s="26" t="str">
        <f>LEFT(B18,SEARCH(",",B18))&amp;" value"</f>
        <v>Silver (7106), value</v>
      </c>
      <c r="C19" s="10"/>
      <c r="D19" s="11" t="s">
        <v>287</v>
      </c>
      <c r="E19" s="10"/>
      <c r="F19" s="11" t="s">
        <v>287</v>
      </c>
      <c r="G19" s="263"/>
      <c r="H19" s="96" t="s">
        <v>287</v>
      </c>
      <c r="I19" s="263"/>
      <c r="J19" s="396"/>
      <c r="K19" s="263"/>
      <c r="L19" s="41"/>
      <c r="M19" s="263"/>
      <c r="N19" s="41"/>
      <c r="O19" s="263"/>
      <c r="P19" s="41"/>
      <c r="Q19" s="263"/>
      <c r="R19" s="41"/>
      <c r="S19" s="263"/>
    </row>
    <row r="20" spans="1:19" s="261" customFormat="1" x14ac:dyDescent="0.2">
      <c r="A20" s="15"/>
      <c r="B20" s="25" t="s">
        <v>213</v>
      </c>
      <c r="C20" s="10"/>
      <c r="D20" s="11" t="s">
        <v>287</v>
      </c>
      <c r="E20" s="10"/>
      <c r="F20" s="11" t="s">
        <v>287</v>
      </c>
      <c r="G20" s="263"/>
      <c r="H20" s="96" t="s">
        <v>287</v>
      </c>
      <c r="I20" s="263"/>
      <c r="J20" s="396"/>
      <c r="K20" s="263"/>
      <c r="L20" s="41"/>
      <c r="M20" s="263"/>
      <c r="N20" s="41"/>
      <c r="O20" s="263"/>
      <c r="P20" s="41"/>
      <c r="Q20" s="263"/>
      <c r="R20" s="41"/>
      <c r="S20" s="263"/>
    </row>
    <row r="21" spans="1:19" s="261" customFormat="1" x14ac:dyDescent="0.2">
      <c r="A21" s="15"/>
      <c r="B21" s="26" t="str">
        <f>LEFT(B20,SEARCH(",",B20))&amp;" value"</f>
        <v>Coal (2701), value</v>
      </c>
      <c r="C21" s="10"/>
      <c r="D21" s="11" t="s">
        <v>287</v>
      </c>
      <c r="E21" s="10"/>
      <c r="F21" s="11" t="s">
        <v>287</v>
      </c>
      <c r="G21" s="263"/>
      <c r="H21" s="96" t="s">
        <v>287</v>
      </c>
      <c r="I21" s="263"/>
      <c r="J21" s="396"/>
      <c r="K21" s="263"/>
      <c r="L21" s="41"/>
      <c r="M21" s="263"/>
      <c r="N21" s="41"/>
      <c r="O21" s="263"/>
      <c r="P21" s="41"/>
      <c r="Q21" s="263"/>
      <c r="R21" s="41"/>
      <c r="S21" s="263"/>
    </row>
    <row r="22" spans="1:19" s="261" customFormat="1" x14ac:dyDescent="0.2">
      <c r="A22" s="15"/>
      <c r="B22" s="25" t="s">
        <v>215</v>
      </c>
      <c r="C22" s="10"/>
      <c r="D22" s="11" t="s">
        <v>287</v>
      </c>
      <c r="E22" s="10"/>
      <c r="F22" s="11" t="s">
        <v>287</v>
      </c>
      <c r="G22" s="263"/>
      <c r="H22" s="96" t="s">
        <v>287</v>
      </c>
      <c r="I22" s="263"/>
      <c r="J22" s="396"/>
      <c r="K22" s="263"/>
      <c r="L22" s="41"/>
      <c r="M22" s="263"/>
      <c r="N22" s="41"/>
      <c r="O22" s="263"/>
      <c r="P22" s="41"/>
      <c r="Q22" s="263"/>
      <c r="R22" s="41"/>
      <c r="S22" s="263"/>
    </row>
    <row r="23" spans="1:19" s="261" customFormat="1" x14ac:dyDescent="0.2">
      <c r="A23" s="15"/>
      <c r="B23" s="26" t="str">
        <f>LEFT(B22,SEARCH(",",B22))&amp;" value"</f>
        <v>Copper (2603), value</v>
      </c>
      <c r="C23" s="10"/>
      <c r="D23" s="11" t="s">
        <v>287</v>
      </c>
      <c r="E23" s="10"/>
      <c r="F23" s="11" t="s">
        <v>287</v>
      </c>
      <c r="G23" s="263"/>
      <c r="H23" s="96" t="s">
        <v>287</v>
      </c>
      <c r="I23" s="263"/>
      <c r="J23" s="396"/>
      <c r="K23" s="263"/>
      <c r="L23" s="41"/>
      <c r="M23" s="263"/>
      <c r="N23" s="41"/>
      <c r="O23" s="263"/>
      <c r="P23" s="41"/>
      <c r="Q23" s="263"/>
      <c r="R23" s="41"/>
      <c r="S23" s="263"/>
    </row>
    <row r="24" spans="1:19" s="261" customFormat="1" ht="30" x14ac:dyDescent="0.2">
      <c r="A24" s="15"/>
      <c r="B24" s="25" t="s">
        <v>216</v>
      </c>
      <c r="C24" s="10"/>
      <c r="D24" s="11" t="s">
        <v>287</v>
      </c>
      <c r="E24" s="10"/>
      <c r="F24" s="11" t="s">
        <v>287</v>
      </c>
      <c r="G24" s="263"/>
      <c r="H24" s="96" t="s">
        <v>287</v>
      </c>
      <c r="I24" s="263"/>
      <c r="J24" s="396"/>
      <c r="K24" s="263"/>
      <c r="L24" s="41"/>
      <c r="M24" s="263"/>
      <c r="N24" s="41"/>
      <c r="O24" s="263"/>
      <c r="P24" s="41"/>
      <c r="Q24" s="263"/>
      <c r="R24" s="41"/>
      <c r="S24" s="263"/>
    </row>
    <row r="25" spans="1:19" s="261" customFormat="1" x14ac:dyDescent="0.2">
      <c r="A25" s="15"/>
      <c r="B25" s="26" t="str">
        <f>LEFT(B24,SEARCH(",",B24))&amp;" value"</f>
        <v>Add commodities here, value</v>
      </c>
      <c r="C25" s="10"/>
      <c r="D25" s="11" t="s">
        <v>287</v>
      </c>
      <c r="E25" s="10"/>
      <c r="F25" s="11" t="s">
        <v>287</v>
      </c>
      <c r="G25" s="263"/>
      <c r="H25" s="96" t="s">
        <v>287</v>
      </c>
      <c r="I25" s="263"/>
      <c r="J25" s="396"/>
      <c r="K25" s="263"/>
      <c r="L25" s="41"/>
      <c r="M25" s="263"/>
      <c r="N25" s="41"/>
      <c r="O25" s="263"/>
      <c r="P25" s="41"/>
      <c r="Q25" s="263"/>
      <c r="R25" s="41"/>
      <c r="S25" s="263"/>
    </row>
    <row r="26" spans="1:19" s="261" customFormat="1" ht="30" x14ac:dyDescent="0.2">
      <c r="A26" s="15"/>
      <c r="B26" s="25" t="s">
        <v>216</v>
      </c>
      <c r="C26" s="10"/>
      <c r="D26" s="11" t="s">
        <v>287</v>
      </c>
      <c r="E26" s="10"/>
      <c r="F26" s="11" t="s">
        <v>287</v>
      </c>
      <c r="G26" s="263"/>
      <c r="H26" s="96" t="s">
        <v>287</v>
      </c>
      <c r="I26" s="263"/>
      <c r="J26" s="396"/>
      <c r="K26" s="263"/>
      <c r="L26" s="41"/>
      <c r="M26" s="263"/>
      <c r="N26" s="41"/>
      <c r="O26" s="263"/>
      <c r="P26" s="41"/>
      <c r="Q26" s="263"/>
      <c r="R26" s="41"/>
      <c r="S26" s="263"/>
    </row>
    <row r="27" spans="1:19" s="261" customFormat="1" x14ac:dyDescent="0.2">
      <c r="A27" s="16"/>
      <c r="B27" s="27" t="str">
        <f>LEFT(B26,SEARCH(",",B26))&amp;" value"</f>
        <v>Add commodities here, value</v>
      </c>
      <c r="C27" s="12"/>
      <c r="D27" s="11" t="s">
        <v>287</v>
      </c>
      <c r="E27" s="12"/>
      <c r="F27" s="11" t="s">
        <v>287</v>
      </c>
      <c r="G27" s="263"/>
      <c r="H27" s="96" t="s">
        <v>287</v>
      </c>
      <c r="I27" s="263"/>
      <c r="J27" s="397"/>
      <c r="K27" s="263"/>
      <c r="L27" s="41"/>
      <c r="M27" s="263"/>
      <c r="N27" s="41"/>
      <c r="O27" s="263"/>
      <c r="P27" s="41"/>
      <c r="Q27" s="263"/>
      <c r="R27" s="41"/>
      <c r="S27" s="263"/>
    </row>
  </sheetData>
  <mergeCells count="1">
    <mergeCell ref="J10:J27"/>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2:D15" xr:uid="{43D381A3-8F40-49A3-A56F-A6F58928E2CA}">
      <formula1>0</formula1>
    </dataValidation>
  </dataValidations>
  <hyperlinks>
    <hyperlink ref="B9" r:id="rId1" xr:uid="{BC2E38CF-48FB-984E-80B9-2EB75B76021D}"/>
    <hyperlink ref="F10" r:id="rId2" xr:uid="{C922190F-54A2-824C-83B4-CD33811325B5}"/>
  </hyperlinks>
  <pageMargins left="0.7" right="0.7" top="0.75" bottom="0.75" header="0.3" footer="0.3"/>
  <pageSetup paperSize="8" orientation="landscape" horizontalDpi="1200" verticalDpi="1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AD01-BC72-854E-9D3E-0F8424E2DC8E}">
  <sheetPr codeName="Sheet12"/>
  <dimension ref="A1:S20"/>
  <sheetViews>
    <sheetView topLeftCell="B1" zoomScale="110" zoomScaleNormal="110" zoomScalePageLayoutView="115" workbookViewId="0">
      <selection activeCell="D3" sqref="D3"/>
    </sheetView>
  </sheetViews>
  <sheetFormatPr baseColWidth="10" defaultColWidth="10.5" defaultRowHeight="16" x14ac:dyDescent="0.2"/>
  <cols>
    <col min="1" max="1" width="15.5" style="263" customWidth="1"/>
    <col min="2" max="2" width="71.5" style="263" customWidth="1"/>
    <col min="3" max="3" width="3" style="263" customWidth="1"/>
    <col min="4" max="4" width="23" style="263" customWidth="1"/>
    <col min="5" max="5" width="3" style="263" customWidth="1"/>
    <col min="6" max="6" width="26" style="263" customWidth="1"/>
    <col min="7" max="7" width="3" style="263" customWidth="1"/>
    <col min="8" max="8" width="26"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224</v>
      </c>
    </row>
    <row r="3" spans="1:19" s="45" customFormat="1" ht="60" x14ac:dyDescent="0.2">
      <c r="A3" s="317" t="s">
        <v>225</v>
      </c>
      <c r="B3" s="62" t="s">
        <v>226</v>
      </c>
      <c r="D3" s="11" t="s">
        <v>598</v>
      </c>
      <c r="F3" s="63"/>
      <c r="H3" s="63"/>
      <c r="J3" s="54"/>
      <c r="L3" s="44"/>
      <c r="N3" s="44"/>
      <c r="P3" s="44"/>
      <c r="R3" s="44"/>
    </row>
    <row r="4" spans="1:19" s="43" customFormat="1" ht="18" x14ac:dyDescent="0.2">
      <c r="A4" s="61"/>
      <c r="B4" s="52"/>
      <c r="D4" s="52"/>
      <c r="F4" s="52"/>
      <c r="H4" s="52"/>
      <c r="J4" s="53"/>
      <c r="L4" s="53"/>
    </row>
    <row r="5" spans="1:19" s="58" customFormat="1" ht="74.25" customHeight="1" x14ac:dyDescent="0.2">
      <c r="A5" s="56"/>
      <c r="B5" s="57" t="s">
        <v>97</v>
      </c>
      <c r="D5" s="90" t="s">
        <v>98</v>
      </c>
      <c r="E5" s="50"/>
      <c r="F5" s="90" t="s">
        <v>99</v>
      </c>
      <c r="G5" s="50"/>
      <c r="H5" s="90" t="s">
        <v>100</v>
      </c>
      <c r="J5" s="51" t="s">
        <v>101</v>
      </c>
      <c r="K5" s="50"/>
      <c r="L5" s="51" t="s">
        <v>102</v>
      </c>
      <c r="M5" s="50"/>
      <c r="N5" s="51" t="s">
        <v>103</v>
      </c>
      <c r="O5" s="50"/>
      <c r="P5" s="51" t="s">
        <v>104</v>
      </c>
      <c r="Q5" s="50"/>
      <c r="R5" s="51" t="s">
        <v>105</v>
      </c>
    </row>
    <row r="6" spans="1:19" s="43" customFormat="1" ht="18" x14ac:dyDescent="0.2">
      <c r="A6" s="61"/>
      <c r="B6" s="52"/>
      <c r="D6" s="52"/>
      <c r="F6" s="52"/>
      <c r="H6" s="52"/>
      <c r="J6" s="53"/>
      <c r="L6" s="53"/>
      <c r="N6" s="53"/>
      <c r="P6" s="53"/>
      <c r="R6" s="53"/>
    </row>
    <row r="7" spans="1:19" s="10" customFormat="1" ht="30" x14ac:dyDescent="0.2">
      <c r="A7" s="15"/>
      <c r="B7" s="24" t="s">
        <v>227</v>
      </c>
      <c r="D7" s="11" t="s">
        <v>556</v>
      </c>
      <c r="F7" s="96" t="s">
        <v>581</v>
      </c>
      <c r="G7" s="43"/>
      <c r="H7" s="96" t="s">
        <v>858</v>
      </c>
      <c r="I7" s="43"/>
      <c r="J7" s="382"/>
      <c r="K7" s="43"/>
      <c r="L7" s="44"/>
      <c r="M7" s="45"/>
      <c r="N7" s="44"/>
      <c r="O7" s="45"/>
      <c r="P7" s="44"/>
      <c r="Q7" s="45"/>
      <c r="R7" s="44"/>
      <c r="S7" s="43"/>
    </row>
    <row r="8" spans="1:19" s="10" customFormat="1" ht="30" x14ac:dyDescent="0.2">
      <c r="A8" s="15"/>
      <c r="B8" s="59" t="s">
        <v>228</v>
      </c>
      <c r="D8" s="11" t="s">
        <v>572</v>
      </c>
      <c r="F8" s="96" t="s">
        <v>581</v>
      </c>
      <c r="G8" s="45"/>
      <c r="H8" s="345" t="s">
        <v>859</v>
      </c>
      <c r="I8" s="45"/>
      <c r="J8" s="383"/>
      <c r="K8" s="45"/>
      <c r="L8" s="44"/>
      <c r="M8" s="45"/>
      <c r="N8" s="44"/>
      <c r="O8" s="45"/>
      <c r="P8" s="44"/>
      <c r="Q8" s="45"/>
      <c r="R8" s="44"/>
      <c r="S8" s="45"/>
    </row>
    <row r="9" spans="1:19" s="10" customFormat="1" ht="30" x14ac:dyDescent="0.2">
      <c r="A9" s="15"/>
      <c r="B9" s="59" t="s">
        <v>229</v>
      </c>
      <c r="D9" s="11" t="s">
        <v>556</v>
      </c>
      <c r="F9" s="96" t="s">
        <v>581</v>
      </c>
      <c r="G9" s="45"/>
      <c r="H9" s="345" t="s">
        <v>859</v>
      </c>
      <c r="I9" s="45"/>
      <c r="J9" s="383"/>
      <c r="K9" s="45"/>
      <c r="L9" s="44"/>
      <c r="M9" s="45"/>
      <c r="N9" s="44"/>
      <c r="O9" s="45"/>
      <c r="P9" s="44"/>
      <c r="Q9" s="45"/>
      <c r="R9" s="44"/>
      <c r="S9" s="45"/>
    </row>
    <row r="10" spans="1:19" s="10" customFormat="1" ht="30" x14ac:dyDescent="0.2">
      <c r="A10" s="15"/>
      <c r="B10" s="59" t="s">
        <v>230</v>
      </c>
      <c r="D10" s="11" t="s">
        <v>556</v>
      </c>
      <c r="F10" s="96" t="s">
        <v>581</v>
      </c>
      <c r="G10" s="45"/>
      <c r="H10" s="96" t="s">
        <v>860</v>
      </c>
      <c r="I10" s="45"/>
      <c r="J10" s="383"/>
      <c r="K10" s="45"/>
      <c r="L10" s="44"/>
      <c r="M10" s="45"/>
      <c r="N10" s="44"/>
      <c r="O10" s="45"/>
      <c r="P10" s="44"/>
      <c r="Q10" s="45"/>
      <c r="R10" s="44"/>
      <c r="S10" s="45"/>
    </row>
    <row r="11" spans="1:19" s="10" customFormat="1" ht="60" x14ac:dyDescent="0.2">
      <c r="A11" s="15"/>
      <c r="B11" s="59" t="s">
        <v>231</v>
      </c>
      <c r="D11" s="11" t="s">
        <v>556</v>
      </c>
      <c r="F11" s="96" t="s">
        <v>581</v>
      </c>
      <c r="G11" s="45"/>
      <c r="H11" s="96" t="s">
        <v>861</v>
      </c>
      <c r="I11" s="45"/>
      <c r="J11" s="383"/>
      <c r="K11" s="45"/>
      <c r="L11" s="44"/>
      <c r="M11" s="45"/>
      <c r="N11" s="44"/>
      <c r="O11" s="45"/>
      <c r="P11" s="44"/>
      <c r="Q11" s="45"/>
      <c r="R11" s="44"/>
      <c r="S11" s="45"/>
    </row>
    <row r="12" spans="1:19" s="10" customFormat="1" ht="30" x14ac:dyDescent="0.2">
      <c r="A12" s="15"/>
      <c r="B12" s="59" t="s">
        <v>232</v>
      </c>
      <c r="D12" s="11" t="s">
        <v>556</v>
      </c>
      <c r="F12" s="96" t="s">
        <v>581</v>
      </c>
      <c r="G12" s="45"/>
      <c r="H12" s="96" t="s">
        <v>862</v>
      </c>
      <c r="I12" s="45"/>
      <c r="J12" s="383"/>
      <c r="K12" s="45"/>
      <c r="L12" s="44"/>
      <c r="M12" s="45"/>
      <c r="N12" s="44"/>
      <c r="O12" s="45"/>
      <c r="P12" s="44"/>
      <c r="Q12" s="45"/>
      <c r="R12" s="44"/>
      <c r="S12" s="45"/>
    </row>
    <row r="13" spans="1:19" s="10" customFormat="1" ht="30" x14ac:dyDescent="0.2">
      <c r="A13" s="15"/>
      <c r="B13" s="59" t="s">
        <v>233</v>
      </c>
      <c r="D13" s="11" t="s">
        <v>556</v>
      </c>
      <c r="F13" s="96" t="s">
        <v>581</v>
      </c>
      <c r="G13" s="45"/>
      <c r="H13" s="96" t="s">
        <v>862</v>
      </c>
      <c r="I13" s="45"/>
      <c r="J13" s="383"/>
      <c r="K13" s="45"/>
      <c r="L13" s="44"/>
      <c r="M13" s="45"/>
      <c r="N13" s="44"/>
      <c r="O13" s="45"/>
      <c r="P13" s="44"/>
      <c r="Q13" s="45"/>
      <c r="R13" s="44"/>
      <c r="S13" s="45"/>
    </row>
    <row r="14" spans="1:19" s="10" customFormat="1" ht="30" x14ac:dyDescent="0.2">
      <c r="A14" s="15"/>
      <c r="B14" s="59" t="s">
        <v>234</v>
      </c>
      <c r="D14" s="11" t="s">
        <v>558</v>
      </c>
      <c r="F14" s="96" t="s">
        <v>581</v>
      </c>
      <c r="G14" s="45"/>
      <c r="H14" s="96" t="s">
        <v>863</v>
      </c>
      <c r="I14" s="45"/>
      <c r="J14" s="383"/>
      <c r="K14" s="45"/>
      <c r="L14" s="44"/>
      <c r="M14" s="45"/>
      <c r="N14" s="44"/>
      <c r="O14" s="45"/>
      <c r="P14" s="44"/>
      <c r="Q14" s="45"/>
      <c r="R14" s="44"/>
      <c r="S14" s="45"/>
    </row>
    <row r="15" spans="1:19" s="10" customFormat="1" ht="30" x14ac:dyDescent="0.2">
      <c r="A15" s="15"/>
      <c r="B15" s="59" t="s">
        <v>235</v>
      </c>
      <c r="D15" s="11" t="s">
        <v>556</v>
      </c>
      <c r="F15" s="96" t="s">
        <v>581</v>
      </c>
      <c r="G15" s="45"/>
      <c r="H15" s="96" t="s">
        <v>863</v>
      </c>
      <c r="I15" s="45"/>
      <c r="J15" s="383"/>
      <c r="K15" s="45"/>
      <c r="L15" s="44"/>
      <c r="M15" s="45"/>
      <c r="N15" s="44"/>
      <c r="O15" s="45"/>
      <c r="P15" s="44"/>
      <c r="Q15" s="45"/>
      <c r="R15" s="44"/>
      <c r="S15" s="45"/>
    </row>
    <row r="16" spans="1:19" s="10" customFormat="1" ht="75" x14ac:dyDescent="0.2">
      <c r="A16" s="15"/>
      <c r="B16" s="59" t="s">
        <v>236</v>
      </c>
      <c r="D16" s="11" t="s">
        <v>556</v>
      </c>
      <c r="F16" s="96" t="s">
        <v>581</v>
      </c>
      <c r="G16" s="45"/>
      <c r="H16" s="96" t="s">
        <v>864</v>
      </c>
      <c r="I16" s="45"/>
      <c r="J16" s="383"/>
      <c r="K16" s="45"/>
      <c r="L16" s="44"/>
      <c r="M16" s="45"/>
      <c r="N16" s="44"/>
      <c r="O16" s="45"/>
      <c r="P16" s="44"/>
      <c r="Q16" s="45"/>
      <c r="R16" s="44"/>
      <c r="S16" s="45"/>
    </row>
    <row r="17" spans="1:19" s="10" customFormat="1" ht="60" x14ac:dyDescent="0.2">
      <c r="A17" s="15"/>
      <c r="B17" s="59" t="s">
        <v>237</v>
      </c>
      <c r="D17" s="11" t="s">
        <v>556</v>
      </c>
      <c r="F17" s="96" t="s">
        <v>581</v>
      </c>
      <c r="G17" s="45"/>
      <c r="H17" s="96" t="s">
        <v>588</v>
      </c>
      <c r="I17" s="45"/>
      <c r="J17" s="383"/>
      <c r="K17" s="45"/>
      <c r="L17" s="44"/>
      <c r="M17" s="45"/>
      <c r="N17" s="44"/>
      <c r="O17" s="45"/>
      <c r="P17" s="44"/>
      <c r="Q17" s="45"/>
      <c r="R17" s="44"/>
      <c r="S17" s="45"/>
    </row>
    <row r="18" spans="1:19" s="10" customFormat="1" ht="30" x14ac:dyDescent="0.2">
      <c r="A18" s="15"/>
      <c r="B18" s="59" t="s">
        <v>238</v>
      </c>
      <c r="D18" s="11" t="s">
        <v>556</v>
      </c>
      <c r="F18" s="96" t="s">
        <v>581</v>
      </c>
      <c r="G18" s="45"/>
      <c r="H18" s="96" t="s">
        <v>865</v>
      </c>
      <c r="I18" s="45"/>
      <c r="J18" s="383"/>
      <c r="K18" s="45"/>
      <c r="L18" s="44"/>
      <c r="M18" s="45"/>
      <c r="N18" s="44"/>
      <c r="O18" s="45"/>
      <c r="P18" s="44"/>
      <c r="Q18" s="45"/>
      <c r="R18" s="44"/>
      <c r="S18" s="43"/>
    </row>
    <row r="19" spans="1:19" s="10" customFormat="1" ht="45" x14ac:dyDescent="0.2">
      <c r="A19" s="15"/>
      <c r="B19" s="59" t="s">
        <v>239</v>
      </c>
      <c r="D19" s="11" t="s">
        <v>556</v>
      </c>
      <c r="F19" s="96" t="s">
        <v>581</v>
      </c>
      <c r="G19" s="45"/>
      <c r="H19" s="96" t="s">
        <v>866</v>
      </c>
      <c r="I19" s="45"/>
      <c r="J19" s="384"/>
      <c r="K19" s="45"/>
      <c r="L19" s="44"/>
      <c r="M19" s="45"/>
      <c r="N19" s="44"/>
      <c r="O19" s="45"/>
      <c r="P19" s="44"/>
      <c r="Q19" s="45"/>
      <c r="R19" s="44"/>
      <c r="S19" s="45"/>
    </row>
    <row r="20" spans="1:19" s="265" customFormat="1" x14ac:dyDescent="0.2">
      <c r="A20" s="264"/>
    </row>
  </sheetData>
  <mergeCells count="1">
    <mergeCell ref="J7:J19"/>
  </mergeCells>
  <pageMargins left="0.7" right="0.7" top="0.75" bottom="0.75" header="0.3" footer="0.3"/>
  <pageSetup paperSize="8"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7114-B2AA-E14F-8E0A-D47AA383A57E}">
  <sheetPr codeName="Sheet13"/>
  <dimension ref="A1:AJ138"/>
  <sheetViews>
    <sheetView showGridLines="0" topLeftCell="A20" zoomScaleNormal="100" workbookViewId="0">
      <selection activeCell="G55" sqref="B24:K75"/>
    </sheetView>
  </sheetViews>
  <sheetFormatPr baseColWidth="10" defaultColWidth="4" defaultRowHeight="24" customHeight="1" x14ac:dyDescent="0.2"/>
  <cols>
    <col min="1" max="1" width="4" style="5"/>
    <col min="2" max="2" width="48.5" style="5" customWidth="1"/>
    <col min="3" max="3" width="44.5" style="5" customWidth="1"/>
    <col min="4" max="4" width="38.83203125" style="5" customWidth="1"/>
    <col min="5" max="5" width="23" style="5" customWidth="1"/>
    <col min="6" max="10" width="26.5" style="5" customWidth="1"/>
    <col min="11" max="11" width="4" style="5" customWidth="1"/>
    <col min="12" max="33" width="4" style="5"/>
    <col min="34" max="34" width="12" style="5" bestFit="1" customWidth="1"/>
    <col min="35" max="16384" width="4" style="5"/>
  </cols>
  <sheetData>
    <row r="1" spans="1:36" ht="14" x14ac:dyDescent="0.2">
      <c r="A1" s="318"/>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row>
    <row r="2" spans="1:36" s="304" customFormat="1" ht="14" x14ac:dyDescent="0.2">
      <c r="A2" s="318"/>
      <c r="B2" s="409" t="s">
        <v>240</v>
      </c>
      <c r="C2" s="409"/>
      <c r="D2" s="409"/>
      <c r="E2" s="409"/>
      <c r="F2" s="409"/>
      <c r="G2" s="409"/>
      <c r="H2" s="409"/>
      <c r="I2" s="409"/>
      <c r="J2" s="409"/>
    </row>
    <row r="3" spans="1:36" ht="23" x14ac:dyDescent="0.2">
      <c r="A3" s="318"/>
      <c r="B3" s="370" t="s">
        <v>35</v>
      </c>
      <c r="C3" s="370"/>
      <c r="D3" s="370"/>
      <c r="E3" s="370"/>
      <c r="F3" s="370"/>
      <c r="G3" s="370"/>
      <c r="H3" s="370"/>
      <c r="I3" s="370"/>
      <c r="J3" s="370"/>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row>
    <row r="4" spans="1:36" ht="14" x14ac:dyDescent="0.2">
      <c r="A4" s="318"/>
      <c r="B4" s="372" t="s">
        <v>241</v>
      </c>
      <c r="C4" s="372"/>
      <c r="D4" s="372"/>
      <c r="E4" s="372"/>
      <c r="F4" s="372"/>
      <c r="G4" s="372"/>
      <c r="H4" s="372"/>
      <c r="I4" s="372"/>
      <c r="J4" s="372"/>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row>
    <row r="5" spans="1:36" ht="14" x14ac:dyDescent="0.2">
      <c r="A5" s="318"/>
      <c r="B5" s="372" t="s">
        <v>242</v>
      </c>
      <c r="C5" s="372"/>
      <c r="D5" s="372"/>
      <c r="E5" s="372"/>
      <c r="F5" s="372"/>
      <c r="G5" s="372"/>
      <c r="H5" s="372"/>
      <c r="I5" s="372"/>
      <c r="J5" s="372"/>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row>
    <row r="6" spans="1:36" ht="14" x14ac:dyDescent="0.2">
      <c r="A6" s="318"/>
      <c r="B6" s="372" t="s">
        <v>243</v>
      </c>
      <c r="C6" s="372"/>
      <c r="D6" s="372"/>
      <c r="E6" s="372"/>
      <c r="F6" s="372"/>
      <c r="G6" s="372"/>
      <c r="H6" s="372"/>
      <c r="I6" s="372"/>
      <c r="J6" s="372"/>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row>
    <row r="7" spans="1:36" ht="15.75" customHeight="1" x14ac:dyDescent="0.2">
      <c r="A7" s="318"/>
      <c r="B7" s="372" t="s">
        <v>244</v>
      </c>
      <c r="C7" s="372"/>
      <c r="D7" s="372"/>
      <c r="E7" s="372"/>
      <c r="F7" s="372"/>
      <c r="G7" s="372"/>
      <c r="H7" s="372"/>
      <c r="I7" s="372"/>
      <c r="J7" s="372"/>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row>
    <row r="8" spans="1:36" ht="14" x14ac:dyDescent="0.15">
      <c r="A8" s="318"/>
      <c r="B8" s="410" t="s">
        <v>39</v>
      </c>
      <c r="C8" s="410"/>
      <c r="D8" s="410"/>
      <c r="E8" s="410"/>
      <c r="F8" s="410"/>
      <c r="G8" s="410"/>
      <c r="H8" s="410"/>
      <c r="I8" s="410"/>
      <c r="J8" s="410"/>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row>
    <row r="9" spans="1:36" ht="14" x14ac:dyDescent="0.2">
      <c r="A9" s="318"/>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row>
    <row r="10" spans="1:36" ht="23" x14ac:dyDescent="0.2">
      <c r="A10" s="318"/>
      <c r="B10" s="411" t="s">
        <v>245</v>
      </c>
      <c r="C10" s="411"/>
      <c r="D10" s="411"/>
      <c r="E10" s="411"/>
      <c r="F10" s="411"/>
      <c r="G10" s="411"/>
      <c r="H10" s="411"/>
      <c r="I10" s="411"/>
      <c r="J10" s="411"/>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row>
    <row r="11" spans="1:36" s="98" customFormat="1" ht="25.5" customHeight="1" x14ac:dyDescent="0.2">
      <c r="B11" s="412" t="s">
        <v>246</v>
      </c>
      <c r="C11" s="412"/>
      <c r="D11" s="412"/>
      <c r="E11" s="412"/>
      <c r="F11" s="412"/>
      <c r="G11" s="412"/>
      <c r="H11" s="412"/>
      <c r="I11" s="412"/>
      <c r="J11" s="412"/>
    </row>
    <row r="12" spans="1:36" s="99" customFormat="1" ht="14" x14ac:dyDescent="0.2">
      <c r="B12" s="413"/>
      <c r="C12" s="413"/>
      <c r="D12" s="413"/>
      <c r="E12" s="413"/>
      <c r="F12" s="413"/>
      <c r="G12" s="413"/>
      <c r="H12" s="413"/>
      <c r="I12" s="413"/>
      <c r="J12" s="413"/>
    </row>
    <row r="13" spans="1:36" s="99" customFormat="1" ht="18" x14ac:dyDescent="0.2">
      <c r="B13" s="404" t="s">
        <v>247</v>
      </c>
      <c r="C13" s="404"/>
      <c r="D13" s="404"/>
      <c r="E13" s="404"/>
      <c r="F13" s="404"/>
      <c r="G13" s="404"/>
      <c r="H13" s="404"/>
      <c r="I13" s="404"/>
      <c r="J13" s="404"/>
    </row>
    <row r="14" spans="1:36" s="99" customFormat="1" ht="14" x14ac:dyDescent="0.2">
      <c r="B14" s="100" t="s">
        <v>248</v>
      </c>
      <c r="C14" s="100" t="s">
        <v>249</v>
      </c>
      <c r="D14" s="318" t="s">
        <v>250</v>
      </c>
      <c r="E14" s="303" t="s">
        <v>251</v>
      </c>
      <c r="F14" s="303" t="s">
        <v>252</v>
      </c>
      <c r="G14" s="318" t="s">
        <v>253</v>
      </c>
      <c r="H14" s="101"/>
      <c r="I14" s="102"/>
    </row>
    <row r="15" spans="1:36" s="99" customFormat="1" ht="14" x14ac:dyDescent="0.2">
      <c r="B15" s="340" t="s">
        <v>613</v>
      </c>
      <c r="C15" s="318" t="s">
        <v>255</v>
      </c>
      <c r="D15" s="318"/>
      <c r="E15" s="256" t="s">
        <v>63</v>
      </c>
      <c r="F15" s="256" t="s">
        <v>254</v>
      </c>
      <c r="G15" s="103" t="s">
        <v>588</v>
      </c>
      <c r="H15" s="102"/>
      <c r="I15" s="104"/>
    </row>
    <row r="16" spans="1:36" s="99" customFormat="1" ht="14" x14ac:dyDescent="0.2">
      <c r="B16" s="99" t="s">
        <v>614</v>
      </c>
      <c r="C16" s="318" t="s">
        <v>255</v>
      </c>
      <c r="D16" s="318"/>
      <c r="E16" s="256" t="s">
        <v>63</v>
      </c>
      <c r="F16" s="256" t="s">
        <v>254</v>
      </c>
      <c r="G16" s="103" t="s">
        <v>588</v>
      </c>
      <c r="H16" s="104"/>
      <c r="I16" s="318"/>
      <c r="L16" s="101"/>
      <c r="M16" s="101"/>
      <c r="N16" s="101"/>
    </row>
    <row r="17" spans="2:14" s="99" customFormat="1" ht="14" x14ac:dyDescent="0.2">
      <c r="B17" s="99" t="s">
        <v>615</v>
      </c>
      <c r="C17" s="318" t="s">
        <v>255</v>
      </c>
      <c r="D17" s="318"/>
      <c r="E17" s="256" t="s">
        <v>63</v>
      </c>
      <c r="F17" s="256" t="s">
        <v>254</v>
      </c>
      <c r="G17" s="103" t="s">
        <v>588</v>
      </c>
      <c r="H17" s="102"/>
      <c r="I17" s="318"/>
      <c r="L17" s="102"/>
      <c r="M17" s="102"/>
      <c r="N17" s="102"/>
    </row>
    <row r="18" spans="2:14" s="99" customFormat="1" ht="14" x14ac:dyDescent="0.2">
      <c r="B18" s="99" t="s">
        <v>258</v>
      </c>
      <c r="C18" s="318" t="s">
        <v>259</v>
      </c>
      <c r="D18" s="318" t="s">
        <v>256</v>
      </c>
      <c r="E18" s="256" t="s">
        <v>254</v>
      </c>
      <c r="F18" s="256" t="s">
        <v>254</v>
      </c>
      <c r="G18" s="103">
        <f>SUMIF(Government_revenues_table[Government entity],Government_agencies[[#This Row],[Full name of agency]],Government_revenues_table[Revenue value])</f>
        <v>0</v>
      </c>
      <c r="H18" s="321"/>
    </row>
    <row r="19" spans="2:14" s="99" customFormat="1" ht="14" x14ac:dyDescent="0.2">
      <c r="B19" s="321"/>
      <c r="C19" s="318"/>
      <c r="D19" s="105"/>
      <c r="E19" s="321"/>
    </row>
    <row r="20" spans="2:14" s="99" customFormat="1" ht="18" x14ac:dyDescent="0.2">
      <c r="B20" s="404" t="s">
        <v>260</v>
      </c>
      <c r="C20" s="404"/>
      <c r="D20" s="404"/>
      <c r="E20" s="404"/>
      <c r="F20" s="404"/>
      <c r="G20" s="404"/>
      <c r="H20" s="404"/>
      <c r="I20" s="404"/>
      <c r="J20" s="404"/>
    </row>
    <row r="21" spans="2:14" s="99" customFormat="1" ht="14" x14ac:dyDescent="0.2">
      <c r="B21" s="401" t="s">
        <v>261</v>
      </c>
      <c r="C21" s="402"/>
      <c r="D21" s="403"/>
      <c r="E21" s="101"/>
    </row>
    <row r="22" spans="2:14" s="99" customFormat="1" ht="14" x14ac:dyDescent="0.2">
      <c r="B22" s="106" t="s">
        <v>262</v>
      </c>
      <c r="C22" s="107" t="s">
        <v>263</v>
      </c>
      <c r="D22" s="108" t="s">
        <v>264</v>
      </c>
      <c r="E22" s="321"/>
    </row>
    <row r="23" spans="2:14" s="99" customFormat="1" ht="14" x14ac:dyDescent="0.2">
      <c r="B23" s="321"/>
    </row>
    <row r="24" spans="2:14" s="99" customFormat="1" ht="14" x14ac:dyDescent="0.2">
      <c r="B24" s="100" t="s">
        <v>265</v>
      </c>
      <c r="C24" s="100" t="s">
        <v>266</v>
      </c>
      <c r="D24" s="318" t="s">
        <v>267</v>
      </c>
      <c r="E24" s="318" t="s">
        <v>268</v>
      </c>
      <c r="F24" s="318" t="s">
        <v>269</v>
      </c>
      <c r="G24" s="318" t="s">
        <v>270</v>
      </c>
      <c r="H24" s="318" t="s">
        <v>271</v>
      </c>
      <c r="I24" s="256" t="s">
        <v>251</v>
      </c>
      <c r="J24" s="256" t="s">
        <v>252</v>
      </c>
      <c r="K24" s="318" t="s">
        <v>272</v>
      </c>
    </row>
    <row r="25" spans="2:14" s="99" customFormat="1" ht="14" x14ac:dyDescent="0.2">
      <c r="B25" s="99" t="s">
        <v>258</v>
      </c>
      <c r="D25" s="341" t="s">
        <v>256</v>
      </c>
      <c r="G25" s="109" t="s">
        <v>70</v>
      </c>
      <c r="H25" s="109" t="s">
        <v>70</v>
      </c>
      <c r="I25" s="256" t="s">
        <v>254</v>
      </c>
      <c r="J25" s="256" t="s">
        <v>254</v>
      </c>
      <c r="K25" s="105"/>
    </row>
    <row r="26" spans="2:14" s="99" customFormat="1" ht="14" x14ac:dyDescent="0.2">
      <c r="B26" s="340" t="s">
        <v>616</v>
      </c>
      <c r="C26" s="318" t="s">
        <v>702</v>
      </c>
      <c r="D26" s="341" t="s">
        <v>667</v>
      </c>
      <c r="E26" s="340" t="s">
        <v>274</v>
      </c>
      <c r="F26" s="347"/>
      <c r="G26" s="109" t="s">
        <v>704</v>
      </c>
      <c r="H26" s="109" t="s">
        <v>70</v>
      </c>
      <c r="I26" s="256" t="s">
        <v>63</v>
      </c>
      <c r="J26" s="256" t="s">
        <v>254</v>
      </c>
      <c r="K26" s="105"/>
    </row>
    <row r="27" spans="2:14" s="99" customFormat="1" ht="14" x14ac:dyDescent="0.2">
      <c r="B27" s="99" t="s">
        <v>659</v>
      </c>
      <c r="C27" s="99" t="s">
        <v>702</v>
      </c>
      <c r="D27" s="341" t="s">
        <v>674</v>
      </c>
      <c r="E27" s="340" t="s">
        <v>274</v>
      </c>
      <c r="G27" s="109" t="s">
        <v>706</v>
      </c>
      <c r="H27" s="109"/>
      <c r="I27" s="346" t="s">
        <v>63</v>
      </c>
      <c r="J27" s="346"/>
      <c r="K27" s="105">
        <f>SUMIF(Table10[Company],Companies[[#This Row],[Full company name]],Table10[Revenue value])</f>
        <v>0</v>
      </c>
    </row>
    <row r="28" spans="2:14" s="99" customFormat="1" ht="14" x14ac:dyDescent="0.2">
      <c r="B28" s="347" t="s">
        <v>617</v>
      </c>
      <c r="C28" s="347" t="s">
        <v>702</v>
      </c>
      <c r="D28" s="341" t="s">
        <v>668</v>
      </c>
      <c r="E28" s="340" t="s">
        <v>274</v>
      </c>
      <c r="G28" s="109" t="s">
        <v>706</v>
      </c>
      <c r="H28" s="109" t="s">
        <v>70</v>
      </c>
      <c r="I28" s="256" t="s">
        <v>63</v>
      </c>
      <c r="J28" s="256" t="s">
        <v>254</v>
      </c>
      <c r="K28" s="105"/>
    </row>
    <row r="29" spans="2:14" s="99" customFormat="1" ht="14" x14ac:dyDescent="0.2">
      <c r="B29" s="99" t="s">
        <v>621</v>
      </c>
      <c r="C29" s="99" t="s">
        <v>702</v>
      </c>
      <c r="D29" s="341" t="s">
        <v>680</v>
      </c>
      <c r="E29" s="340" t="s">
        <v>274</v>
      </c>
      <c r="G29" s="109" t="s">
        <v>707</v>
      </c>
      <c r="H29" s="109"/>
      <c r="I29" s="346" t="s">
        <v>63</v>
      </c>
      <c r="J29" s="346"/>
      <c r="K29" s="105">
        <f>SUMIF(Table10[Company],Companies[[#This Row],[Full company name]],Table10[Revenue value])</f>
        <v>0</v>
      </c>
    </row>
    <row r="30" spans="2:14" s="99" customFormat="1" ht="14" x14ac:dyDescent="0.2">
      <c r="B30" s="99" t="s">
        <v>622</v>
      </c>
      <c r="C30" s="99" t="s">
        <v>702</v>
      </c>
      <c r="D30" s="341" t="s">
        <v>681</v>
      </c>
      <c r="E30" s="340" t="s">
        <v>274</v>
      </c>
      <c r="G30" s="109" t="s">
        <v>707</v>
      </c>
      <c r="H30" s="109"/>
      <c r="I30" s="346" t="s">
        <v>63</v>
      </c>
      <c r="J30" s="346"/>
      <c r="K30" s="105">
        <f>SUMIF(Table10[Company],Companies[[#This Row],[Full company name]],Table10[Revenue value])</f>
        <v>0</v>
      </c>
    </row>
    <row r="31" spans="2:14" s="99" customFormat="1" ht="14" x14ac:dyDescent="0.2">
      <c r="B31" s="99" t="s">
        <v>623</v>
      </c>
      <c r="C31" s="99" t="s">
        <v>702</v>
      </c>
      <c r="D31" s="341" t="s">
        <v>601</v>
      </c>
      <c r="E31" s="340" t="s">
        <v>274</v>
      </c>
      <c r="G31" s="109" t="s">
        <v>707</v>
      </c>
      <c r="H31" s="109"/>
      <c r="I31" s="346" t="s">
        <v>63</v>
      </c>
      <c r="J31" s="346"/>
      <c r="K31" s="105">
        <f>SUMIF(Table10[Company],Companies[[#This Row],[Full company name]],Table10[Revenue value])</f>
        <v>0</v>
      </c>
    </row>
    <row r="32" spans="2:14" s="99" customFormat="1" ht="14" x14ac:dyDescent="0.2">
      <c r="B32" s="99" t="s">
        <v>624</v>
      </c>
      <c r="C32" s="99" t="s">
        <v>702</v>
      </c>
      <c r="D32" s="341" t="s">
        <v>601</v>
      </c>
      <c r="E32" s="340" t="s">
        <v>274</v>
      </c>
      <c r="G32" s="109" t="s">
        <v>707</v>
      </c>
      <c r="H32" s="109"/>
      <c r="I32" s="346" t="s">
        <v>63</v>
      </c>
      <c r="J32" s="346"/>
      <c r="K32" s="105">
        <f>SUMIF(Table10[Company],Companies[[#This Row],[Full company name]],Table10[Revenue value])</f>
        <v>0</v>
      </c>
    </row>
    <row r="33" spans="2:11" s="99" customFormat="1" ht="14" x14ac:dyDescent="0.2">
      <c r="B33" s="99" t="s">
        <v>625</v>
      </c>
      <c r="C33" s="99" t="s">
        <v>702</v>
      </c>
      <c r="D33" s="341" t="s">
        <v>601</v>
      </c>
      <c r="E33" s="340" t="s">
        <v>274</v>
      </c>
      <c r="G33" s="109" t="s">
        <v>707</v>
      </c>
      <c r="H33" s="109"/>
      <c r="I33" s="346" t="s">
        <v>368</v>
      </c>
      <c r="J33" s="346"/>
      <c r="K33" s="105">
        <f>SUMIF(Table10[Company],Companies[[#This Row],[Full company name]],Table10[Revenue value])</f>
        <v>0</v>
      </c>
    </row>
    <row r="34" spans="2:11" s="99" customFormat="1" ht="14" x14ac:dyDescent="0.2">
      <c r="B34" s="99" t="s">
        <v>626</v>
      </c>
      <c r="C34" s="99" t="s">
        <v>702</v>
      </c>
      <c r="D34" s="340" t="s">
        <v>601</v>
      </c>
      <c r="E34" s="340" t="s">
        <v>274</v>
      </c>
      <c r="G34" s="109" t="s">
        <v>707</v>
      </c>
      <c r="H34" s="109"/>
      <c r="I34" s="346" t="s">
        <v>368</v>
      </c>
      <c r="J34" s="346"/>
      <c r="K34" s="105">
        <f>SUMIF(Table10[Company],Companies[[#This Row],[Full company name]],Table10[Revenue value])</f>
        <v>0</v>
      </c>
    </row>
    <row r="35" spans="2:11" s="99" customFormat="1" ht="14" x14ac:dyDescent="0.2">
      <c r="B35" s="99" t="s">
        <v>627</v>
      </c>
      <c r="C35" s="99" t="s">
        <v>702</v>
      </c>
      <c r="D35" s="340" t="s">
        <v>601</v>
      </c>
      <c r="E35" s="340" t="s">
        <v>274</v>
      </c>
      <c r="G35" s="109" t="s">
        <v>707</v>
      </c>
      <c r="H35" s="109"/>
      <c r="I35" s="346" t="s">
        <v>63</v>
      </c>
      <c r="J35" s="346"/>
      <c r="K35" s="105">
        <f>SUMIF(Table10[Company],Companies[[#This Row],[Full company name]],Table10[Revenue value])</f>
        <v>0</v>
      </c>
    </row>
    <row r="36" spans="2:11" s="99" customFormat="1" ht="14" x14ac:dyDescent="0.2">
      <c r="B36" s="99" t="s">
        <v>628</v>
      </c>
      <c r="C36" s="99" t="s">
        <v>702</v>
      </c>
      <c r="D36" s="341" t="s">
        <v>601</v>
      </c>
      <c r="E36" s="340" t="s">
        <v>274</v>
      </c>
      <c r="G36" s="109" t="s">
        <v>707</v>
      </c>
      <c r="H36" s="109"/>
      <c r="I36" s="346" t="s">
        <v>63</v>
      </c>
      <c r="J36" s="346"/>
      <c r="K36" s="105">
        <f>SUMIF(Table10[Company],Companies[[#This Row],[Full company name]],Table10[Revenue value])</f>
        <v>0</v>
      </c>
    </row>
    <row r="37" spans="2:11" s="99" customFormat="1" ht="14" x14ac:dyDescent="0.2">
      <c r="B37" s="99" t="s">
        <v>629</v>
      </c>
      <c r="C37" s="99" t="s">
        <v>702</v>
      </c>
      <c r="D37" s="340" t="s">
        <v>601</v>
      </c>
      <c r="E37" s="340" t="s">
        <v>274</v>
      </c>
      <c r="G37" s="109" t="s">
        <v>707</v>
      </c>
      <c r="H37" s="109"/>
      <c r="I37" s="346" t="s">
        <v>63</v>
      </c>
      <c r="J37" s="346"/>
      <c r="K37" s="105">
        <f>SUMIF(Table10[Company],Companies[[#This Row],[Full company name]],Table10[Revenue value])</f>
        <v>0</v>
      </c>
    </row>
    <row r="38" spans="2:11" s="99" customFormat="1" ht="14" x14ac:dyDescent="0.2">
      <c r="B38" s="99" t="s">
        <v>630</v>
      </c>
      <c r="C38" s="99" t="s">
        <v>702</v>
      </c>
      <c r="D38" s="341" t="s">
        <v>601</v>
      </c>
      <c r="E38" s="340" t="s">
        <v>274</v>
      </c>
      <c r="G38" s="109" t="s">
        <v>707</v>
      </c>
      <c r="H38" s="109"/>
      <c r="I38" s="346" t="s">
        <v>63</v>
      </c>
      <c r="J38" s="346"/>
      <c r="K38" s="105">
        <f>SUMIF(Table10[Company],Companies[[#This Row],[Full company name]],Table10[Revenue value])</f>
        <v>0</v>
      </c>
    </row>
    <row r="39" spans="2:11" s="99" customFormat="1" ht="14" x14ac:dyDescent="0.2">
      <c r="B39" s="99" t="s">
        <v>631</v>
      </c>
      <c r="C39" s="99" t="s">
        <v>702</v>
      </c>
      <c r="D39" s="341" t="s">
        <v>601</v>
      </c>
      <c r="E39" s="340" t="s">
        <v>274</v>
      </c>
      <c r="G39" s="109" t="s">
        <v>707</v>
      </c>
      <c r="H39" s="109"/>
      <c r="I39" s="346" t="s">
        <v>63</v>
      </c>
      <c r="J39" s="346"/>
      <c r="K39" s="105">
        <f>SUMIF(Table10[Company],Companies[[#This Row],[Full company name]],Table10[Revenue value])</f>
        <v>0</v>
      </c>
    </row>
    <row r="40" spans="2:11" s="99" customFormat="1" ht="14" x14ac:dyDescent="0.2">
      <c r="B40" s="99" t="s">
        <v>632</v>
      </c>
      <c r="C40" s="99" t="s">
        <v>702</v>
      </c>
      <c r="D40" s="340" t="s">
        <v>691</v>
      </c>
      <c r="E40" s="340" t="s">
        <v>274</v>
      </c>
      <c r="G40" s="109" t="s">
        <v>704</v>
      </c>
      <c r="H40" s="109"/>
      <c r="I40" s="346" t="s">
        <v>63</v>
      </c>
      <c r="J40" s="346"/>
      <c r="K40" s="105">
        <f>SUMIF(Table10[Company],Companies[[#This Row],[Full company name]],Table10[Revenue value])</f>
        <v>0</v>
      </c>
    </row>
    <row r="41" spans="2:11" s="99" customFormat="1" ht="14" x14ac:dyDescent="0.2">
      <c r="B41" s="99" t="s">
        <v>633</v>
      </c>
      <c r="C41" s="99" t="s">
        <v>702</v>
      </c>
      <c r="D41" s="341" t="s">
        <v>692</v>
      </c>
      <c r="E41" s="340" t="s">
        <v>274</v>
      </c>
      <c r="G41" s="109" t="s">
        <v>704</v>
      </c>
      <c r="H41" s="109"/>
      <c r="I41" s="346" t="s">
        <v>63</v>
      </c>
      <c r="J41" s="346"/>
      <c r="K41" s="105">
        <f>SUMIF(Table10[Company],Companies[[#This Row],[Full company name]],Table10[Revenue value])</f>
        <v>3141129333</v>
      </c>
    </row>
    <row r="42" spans="2:11" s="99" customFormat="1" ht="14" x14ac:dyDescent="0.2">
      <c r="B42" s="99" t="s">
        <v>634</v>
      </c>
      <c r="C42" s="99" t="s">
        <v>702</v>
      </c>
      <c r="D42" s="341">
        <v>1285141</v>
      </c>
      <c r="E42" s="340" t="s">
        <v>274</v>
      </c>
      <c r="G42" s="109" t="s">
        <v>704</v>
      </c>
      <c r="H42" s="109"/>
      <c r="I42" s="346" t="s">
        <v>63</v>
      </c>
      <c r="J42" s="346"/>
      <c r="K42" s="105">
        <f>SUMIF(Table10[Company],Companies[[#This Row],[Full company name]],Table10[Revenue value])</f>
        <v>0</v>
      </c>
    </row>
    <row r="43" spans="2:11" s="99" customFormat="1" ht="14" x14ac:dyDescent="0.2">
      <c r="B43" s="99" t="s">
        <v>639</v>
      </c>
      <c r="C43" s="99" t="s">
        <v>703</v>
      </c>
      <c r="D43" s="341" t="s">
        <v>678</v>
      </c>
      <c r="E43" s="340" t="s">
        <v>274</v>
      </c>
      <c r="G43" s="109" t="s">
        <v>711</v>
      </c>
      <c r="H43" s="109"/>
      <c r="I43" s="346" t="s">
        <v>63</v>
      </c>
      <c r="J43" s="346"/>
      <c r="K43" s="105">
        <f>SUMIF(Table10[Company],Companies[[#This Row],[Full company name]],Table10[Revenue value])</f>
        <v>0</v>
      </c>
    </row>
    <row r="44" spans="2:11" s="99" customFormat="1" ht="14" x14ac:dyDescent="0.2">
      <c r="B44" s="99" t="s">
        <v>641</v>
      </c>
      <c r="C44" s="99" t="s">
        <v>702</v>
      </c>
      <c r="D44" s="341" t="s">
        <v>694</v>
      </c>
      <c r="E44" s="340" t="s">
        <v>274</v>
      </c>
      <c r="G44" s="109" t="s">
        <v>712</v>
      </c>
      <c r="H44" s="109"/>
      <c r="I44" s="346" t="s">
        <v>63</v>
      </c>
      <c r="J44" s="346"/>
      <c r="K44" s="105">
        <f>SUMIF(Table10[Company],Companies[[#This Row],[Full company name]],Table10[Revenue value])</f>
        <v>0</v>
      </c>
    </row>
    <row r="45" spans="2:11" s="99" customFormat="1" ht="14" x14ac:dyDescent="0.2">
      <c r="B45" s="99" t="s">
        <v>642</v>
      </c>
      <c r="C45" s="99" t="s">
        <v>702</v>
      </c>
      <c r="D45" s="341" t="s">
        <v>695</v>
      </c>
      <c r="E45" s="340" t="s">
        <v>274</v>
      </c>
      <c r="G45" s="109" t="s">
        <v>712</v>
      </c>
      <c r="H45" s="109"/>
      <c r="I45" s="346" t="s">
        <v>63</v>
      </c>
      <c r="J45" s="346"/>
      <c r="K45" s="105">
        <f>SUMIF(Table10[Company],Companies[[#This Row],[Full company name]],Table10[Revenue value])</f>
        <v>0</v>
      </c>
    </row>
    <row r="46" spans="2:11" s="99" customFormat="1" ht="14" x14ac:dyDescent="0.2">
      <c r="B46" s="99" t="s">
        <v>644</v>
      </c>
      <c r="C46" s="99" t="s">
        <v>702</v>
      </c>
      <c r="D46" s="341" t="s">
        <v>696</v>
      </c>
      <c r="E46" s="340" t="s">
        <v>274</v>
      </c>
      <c r="G46" s="109" t="s">
        <v>712</v>
      </c>
      <c r="H46" s="109"/>
      <c r="I46" s="346" t="s">
        <v>63</v>
      </c>
      <c r="J46" s="346"/>
      <c r="K46" s="105">
        <f>SUMIF(Table10[Company],Companies[[#This Row],[Full company name]],Table10[Revenue value])</f>
        <v>52871931</v>
      </c>
    </row>
    <row r="47" spans="2:11" s="99" customFormat="1" ht="14" x14ac:dyDescent="0.2">
      <c r="B47" s="99" t="s">
        <v>643</v>
      </c>
      <c r="C47" s="99" t="s">
        <v>702</v>
      </c>
      <c r="D47" s="341" t="s">
        <v>693</v>
      </c>
      <c r="E47" s="340" t="s">
        <v>274</v>
      </c>
      <c r="G47" s="109" t="s">
        <v>712</v>
      </c>
      <c r="H47" s="109"/>
      <c r="I47" s="346" t="s">
        <v>63</v>
      </c>
      <c r="J47" s="346"/>
      <c r="K47" s="105">
        <f>SUMIF(Table10[Company],Companies[[#This Row],[Full company name]],Table10[Revenue value])</f>
        <v>0</v>
      </c>
    </row>
    <row r="48" spans="2:11" s="99" customFormat="1" ht="14" x14ac:dyDescent="0.2">
      <c r="B48" s="99" t="s">
        <v>663</v>
      </c>
      <c r="C48" s="99" t="s">
        <v>703</v>
      </c>
      <c r="D48" s="341" t="s">
        <v>601</v>
      </c>
      <c r="E48" s="99" t="s">
        <v>275</v>
      </c>
      <c r="G48" s="109" t="s">
        <v>601</v>
      </c>
      <c r="H48" s="109"/>
      <c r="I48" s="346" t="s">
        <v>63</v>
      </c>
      <c r="J48" s="346"/>
      <c r="K48" s="105">
        <f>SUMIF(Table10[Company],Companies[[#This Row],[Full company name]],Table10[Revenue value])</f>
        <v>0</v>
      </c>
    </row>
    <row r="49" spans="2:11" s="99" customFormat="1" ht="14" x14ac:dyDescent="0.2">
      <c r="B49" s="99" t="s">
        <v>660</v>
      </c>
      <c r="C49" s="99" t="s">
        <v>257</v>
      </c>
      <c r="D49" s="341" t="s">
        <v>697</v>
      </c>
      <c r="E49" s="340" t="s">
        <v>274</v>
      </c>
      <c r="G49" s="109" t="s">
        <v>717</v>
      </c>
      <c r="H49" s="109"/>
      <c r="I49" s="346" t="s">
        <v>63</v>
      </c>
      <c r="J49" s="346"/>
      <c r="K49" s="105">
        <f>SUMIF(Table10[Company],Companies[[#This Row],[Full company name]],Table10[Revenue value])</f>
        <v>0</v>
      </c>
    </row>
    <row r="50" spans="2:11" s="99" customFormat="1" ht="14" x14ac:dyDescent="0.2">
      <c r="B50" s="99" t="s">
        <v>662</v>
      </c>
      <c r="C50" s="99" t="s">
        <v>703</v>
      </c>
      <c r="D50" s="341" t="s">
        <v>682</v>
      </c>
      <c r="E50" s="99" t="s">
        <v>275</v>
      </c>
      <c r="G50" s="109" t="s">
        <v>705</v>
      </c>
      <c r="H50" s="109"/>
      <c r="I50" s="346" t="s">
        <v>63</v>
      </c>
      <c r="J50" s="346"/>
      <c r="K50" s="105">
        <f>SUMIF(Table10[Company],Companies[[#This Row],[Full company name]],Table10[Revenue value])</f>
        <v>0</v>
      </c>
    </row>
    <row r="51" spans="2:11" s="99" customFormat="1" ht="14" x14ac:dyDescent="0.2">
      <c r="B51" s="99" t="s">
        <v>664</v>
      </c>
      <c r="C51" s="99" t="s">
        <v>257</v>
      </c>
      <c r="D51" s="341" t="s">
        <v>698</v>
      </c>
      <c r="E51" s="99" t="s">
        <v>275</v>
      </c>
      <c r="G51" s="109" t="s">
        <v>601</v>
      </c>
      <c r="H51" s="109"/>
      <c r="I51" s="346" t="s">
        <v>63</v>
      </c>
      <c r="J51" s="346"/>
      <c r="K51" s="105">
        <f>SUMIF(Table10[Company],Companies[[#This Row],[Full company name]],Table10[Revenue value])</f>
        <v>0</v>
      </c>
    </row>
    <row r="52" spans="2:11" s="99" customFormat="1" ht="14" x14ac:dyDescent="0.2">
      <c r="B52" s="99" t="s">
        <v>645</v>
      </c>
      <c r="C52" s="99" t="s">
        <v>703</v>
      </c>
      <c r="D52" s="341" t="s">
        <v>699</v>
      </c>
      <c r="E52" s="340" t="s">
        <v>274</v>
      </c>
      <c r="G52" s="109" t="s">
        <v>601</v>
      </c>
      <c r="H52" s="109"/>
      <c r="I52" s="346" t="s">
        <v>63</v>
      </c>
      <c r="J52" s="346"/>
      <c r="K52" s="105">
        <f>SUMIF(Table10[Company],Companies[[#This Row],[Full company name]],Table10[Revenue value])</f>
        <v>0</v>
      </c>
    </row>
    <row r="53" spans="2:11" s="99" customFormat="1" ht="14" x14ac:dyDescent="0.2">
      <c r="B53" s="99" t="s">
        <v>646</v>
      </c>
      <c r="C53" s="99" t="s">
        <v>257</v>
      </c>
      <c r="D53" s="341" t="s">
        <v>683</v>
      </c>
      <c r="E53" s="340" t="s">
        <v>274</v>
      </c>
      <c r="G53" s="109" t="s">
        <v>713</v>
      </c>
      <c r="H53" s="109"/>
      <c r="I53" s="346" t="s">
        <v>63</v>
      </c>
      <c r="J53" s="346"/>
      <c r="K53" s="105">
        <f>SUMIF(Table10[Company],Companies[[#This Row],[Full company name]],Table10[Revenue value])</f>
        <v>0</v>
      </c>
    </row>
    <row r="54" spans="2:11" s="99" customFormat="1" ht="14" x14ac:dyDescent="0.2">
      <c r="B54" s="99" t="s">
        <v>665</v>
      </c>
      <c r="C54" s="99" t="s">
        <v>257</v>
      </c>
      <c r="D54" s="341" t="s">
        <v>601</v>
      </c>
      <c r="E54" s="99" t="s">
        <v>275</v>
      </c>
      <c r="G54" s="109" t="s">
        <v>719</v>
      </c>
      <c r="H54" s="109"/>
      <c r="I54" s="346" t="s">
        <v>63</v>
      </c>
      <c r="J54" s="346"/>
      <c r="K54" s="105">
        <f>SUMIF(Table10[Company],Companies[[#This Row],[Full company name]],Table10[Revenue value])</f>
        <v>0</v>
      </c>
    </row>
    <row r="55" spans="2:11" s="99" customFormat="1" ht="14" x14ac:dyDescent="0.2">
      <c r="B55" s="99" t="s">
        <v>647</v>
      </c>
      <c r="C55" s="99" t="s">
        <v>257</v>
      </c>
      <c r="D55" s="341" t="s">
        <v>684</v>
      </c>
      <c r="E55" s="340" t="s">
        <v>274</v>
      </c>
      <c r="G55" s="109" t="s">
        <v>713</v>
      </c>
      <c r="H55" s="109"/>
      <c r="I55" s="346" t="s">
        <v>63</v>
      </c>
      <c r="J55" s="346"/>
      <c r="K55" s="105">
        <f>SUMIF(Table10[Company],Companies[[#This Row],[Full company name]],Table10[Revenue value])</f>
        <v>0</v>
      </c>
    </row>
    <row r="56" spans="2:11" s="99" customFormat="1" ht="14" x14ac:dyDescent="0.2">
      <c r="B56" s="99" t="s">
        <v>648</v>
      </c>
      <c r="C56" s="99" t="s">
        <v>257</v>
      </c>
      <c r="D56" s="341" t="s">
        <v>685</v>
      </c>
      <c r="E56" s="340" t="s">
        <v>274</v>
      </c>
      <c r="G56" s="109" t="s">
        <v>713</v>
      </c>
      <c r="H56" s="109"/>
      <c r="I56" s="346" t="s">
        <v>63</v>
      </c>
      <c r="J56" s="346"/>
      <c r="K56" s="105">
        <f>SUMIF(Table10[Company],Companies[[#This Row],[Full company name]],Table10[Revenue value])</f>
        <v>105806655</v>
      </c>
    </row>
    <row r="57" spans="2:11" s="99" customFormat="1" ht="14" x14ac:dyDescent="0.2">
      <c r="B57" s="99" t="s">
        <v>649</v>
      </c>
      <c r="C57" s="99" t="s">
        <v>702</v>
      </c>
      <c r="D57" s="341" t="s">
        <v>688</v>
      </c>
      <c r="E57" s="340" t="s">
        <v>274</v>
      </c>
      <c r="G57" s="109" t="s">
        <v>710</v>
      </c>
      <c r="H57" s="109"/>
      <c r="I57" s="346" t="s">
        <v>63</v>
      </c>
      <c r="J57" s="346"/>
      <c r="K57" s="105">
        <f>SUMIF(Table10[Company],Companies[[#This Row],[Full company name]],Table10[Revenue value])</f>
        <v>0</v>
      </c>
    </row>
    <row r="58" spans="2:11" s="99" customFormat="1" ht="14" x14ac:dyDescent="0.2">
      <c r="B58" s="99" t="s">
        <v>650</v>
      </c>
      <c r="C58" s="99" t="s">
        <v>703</v>
      </c>
      <c r="D58" s="341" t="s">
        <v>687</v>
      </c>
      <c r="E58" s="340" t="s">
        <v>274</v>
      </c>
      <c r="G58" s="109" t="s">
        <v>714</v>
      </c>
      <c r="H58" s="109"/>
      <c r="I58" s="346" t="s">
        <v>63</v>
      </c>
      <c r="J58" s="346"/>
      <c r="K58" s="105">
        <f>SUMIF(Table10[Company],Companies[[#This Row],[Full company name]],Table10[Revenue value])</f>
        <v>552135189</v>
      </c>
    </row>
    <row r="59" spans="2:11" s="99" customFormat="1" ht="14" x14ac:dyDescent="0.2">
      <c r="B59" s="99" t="s">
        <v>651</v>
      </c>
      <c r="C59" s="99" t="s">
        <v>257</v>
      </c>
      <c r="D59" s="341" t="s">
        <v>700</v>
      </c>
      <c r="E59" s="340" t="s">
        <v>274</v>
      </c>
      <c r="G59" s="109" t="s">
        <v>715</v>
      </c>
      <c r="H59" s="109"/>
      <c r="I59" s="346" t="s">
        <v>63</v>
      </c>
      <c r="J59" s="346"/>
      <c r="K59" s="105">
        <f>SUMIF(Table10[Company],Companies[[#This Row],[Full company name]],Table10[Revenue value])</f>
        <v>0</v>
      </c>
    </row>
    <row r="60" spans="2:11" s="99" customFormat="1" ht="14" x14ac:dyDescent="0.2">
      <c r="B60" s="99" t="s">
        <v>652</v>
      </c>
      <c r="C60" s="99" t="s">
        <v>702</v>
      </c>
      <c r="D60" s="341" t="s">
        <v>701</v>
      </c>
      <c r="E60" s="340" t="s">
        <v>274</v>
      </c>
      <c r="G60" s="109" t="s">
        <v>708</v>
      </c>
      <c r="H60" s="109"/>
      <c r="I60" s="346" t="s">
        <v>63</v>
      </c>
      <c r="J60" s="346"/>
      <c r="K60" s="105">
        <f>SUMIF(Table10[Company],Companies[[#This Row],[Full company name]],Table10[Revenue value])</f>
        <v>27946589</v>
      </c>
    </row>
    <row r="61" spans="2:11" s="99" customFormat="1" ht="14" x14ac:dyDescent="0.2">
      <c r="B61" s="99" t="s">
        <v>653</v>
      </c>
      <c r="C61" s="99" t="s">
        <v>702</v>
      </c>
      <c r="D61" s="341" t="s">
        <v>672</v>
      </c>
      <c r="E61" s="340" t="s">
        <v>274</v>
      </c>
      <c r="G61" s="109" t="s">
        <v>706</v>
      </c>
      <c r="H61" s="109"/>
      <c r="I61" s="346" t="s">
        <v>63</v>
      </c>
      <c r="J61" s="346"/>
      <c r="K61" s="105">
        <f>SUMIF(Table10[Company],Companies[[#This Row],[Full company name]],Table10[Revenue value])</f>
        <v>0</v>
      </c>
    </row>
    <row r="62" spans="2:11" s="99" customFormat="1" ht="14" x14ac:dyDescent="0.2">
      <c r="B62" s="99" t="s">
        <v>654</v>
      </c>
      <c r="C62" s="99" t="s">
        <v>702</v>
      </c>
      <c r="D62" s="341" t="s">
        <v>679</v>
      </c>
      <c r="E62" s="340" t="s">
        <v>274</v>
      </c>
      <c r="G62" s="109" t="s">
        <v>716</v>
      </c>
      <c r="H62" s="109"/>
      <c r="I62" s="346" t="s">
        <v>63</v>
      </c>
      <c r="J62" s="346"/>
      <c r="K62" s="105">
        <f>SUMIF(Table10[Company],Companies[[#This Row],[Full company name]],Table10[Revenue value])</f>
        <v>0</v>
      </c>
    </row>
    <row r="63" spans="2:11" s="99" customFormat="1" ht="14" x14ac:dyDescent="0.2">
      <c r="B63" s="99" t="s">
        <v>657</v>
      </c>
      <c r="C63" s="99" t="s">
        <v>702</v>
      </c>
      <c r="D63" s="341" t="s">
        <v>673</v>
      </c>
      <c r="E63" s="340" t="s">
        <v>274</v>
      </c>
      <c r="G63" s="109" t="s">
        <v>706</v>
      </c>
      <c r="H63" s="109"/>
      <c r="I63" s="346" t="s">
        <v>63</v>
      </c>
      <c r="J63" s="346"/>
      <c r="K63" s="105">
        <f>SUMIF(Table10[Company],Companies[[#This Row],[Full company name]],Table10[Revenue value])</f>
        <v>8267691</v>
      </c>
    </row>
    <row r="64" spans="2:11" s="99" customFormat="1" ht="14" x14ac:dyDescent="0.2">
      <c r="B64" s="99" t="s">
        <v>655</v>
      </c>
      <c r="C64" s="99" t="s">
        <v>702</v>
      </c>
      <c r="D64" s="341" t="s">
        <v>677</v>
      </c>
      <c r="E64" s="340" t="s">
        <v>274</v>
      </c>
      <c r="G64" s="109" t="s">
        <v>706</v>
      </c>
      <c r="H64" s="109"/>
      <c r="I64" s="346" t="s">
        <v>63</v>
      </c>
      <c r="J64" s="346"/>
      <c r="K64" s="105">
        <f>SUMIF(Table10[Company],Companies[[#This Row],[Full company name]],Table10[Revenue value])</f>
        <v>0</v>
      </c>
    </row>
    <row r="65" spans="2:11" s="99" customFormat="1" ht="14" x14ac:dyDescent="0.2">
      <c r="B65" s="99" t="s">
        <v>618</v>
      </c>
      <c r="C65" s="99" t="s">
        <v>702</v>
      </c>
      <c r="D65" s="341" t="s">
        <v>669</v>
      </c>
      <c r="E65" s="340" t="s">
        <v>274</v>
      </c>
      <c r="G65" s="109" t="s">
        <v>706</v>
      </c>
      <c r="H65" s="109" t="s">
        <v>70</v>
      </c>
      <c r="I65" s="256" t="s">
        <v>63</v>
      </c>
      <c r="J65" s="256" t="s">
        <v>254</v>
      </c>
      <c r="K65" s="105"/>
    </row>
    <row r="66" spans="2:11" s="99" customFormat="1" ht="14" x14ac:dyDescent="0.2">
      <c r="B66" s="99" t="s">
        <v>619</v>
      </c>
      <c r="C66" s="99" t="s">
        <v>702</v>
      </c>
      <c r="D66" s="341" t="s">
        <v>670</v>
      </c>
      <c r="E66" s="340" t="s">
        <v>274</v>
      </c>
      <c r="G66" s="109" t="s">
        <v>706</v>
      </c>
      <c r="H66" s="109" t="s">
        <v>70</v>
      </c>
      <c r="I66" s="256" t="s">
        <v>63</v>
      </c>
      <c r="J66" s="256" t="s">
        <v>254</v>
      </c>
      <c r="K66" s="105"/>
    </row>
    <row r="67" spans="2:11" s="99" customFormat="1" ht="14" x14ac:dyDescent="0.2">
      <c r="B67" s="99" t="s">
        <v>640</v>
      </c>
      <c r="C67" s="99" t="s">
        <v>702</v>
      </c>
      <c r="D67" s="341" t="s">
        <v>676</v>
      </c>
      <c r="E67" s="340" t="s">
        <v>274</v>
      </c>
      <c r="G67" s="109" t="s">
        <v>706</v>
      </c>
      <c r="H67" s="109"/>
      <c r="I67" s="346" t="s">
        <v>63</v>
      </c>
      <c r="J67" s="346"/>
      <c r="K67" s="105">
        <f>SUMIF(Table10[Company],Companies[[#This Row],[Full company name]],Table10[Revenue value])</f>
        <v>1142723</v>
      </c>
    </row>
    <row r="68" spans="2:11" s="99" customFormat="1" ht="14" x14ac:dyDescent="0.2">
      <c r="B68" s="99" t="s">
        <v>620</v>
      </c>
      <c r="C68" s="99" t="s">
        <v>702</v>
      </c>
      <c r="D68" s="341" t="s">
        <v>671</v>
      </c>
      <c r="E68" s="340" t="s">
        <v>274</v>
      </c>
      <c r="G68" s="109" t="s">
        <v>706</v>
      </c>
      <c r="H68" s="109" t="s">
        <v>70</v>
      </c>
      <c r="I68" s="256" t="s">
        <v>63</v>
      </c>
      <c r="J68" s="256" t="s">
        <v>254</v>
      </c>
      <c r="K68" s="105"/>
    </row>
    <row r="69" spans="2:11" s="99" customFormat="1" ht="14" x14ac:dyDescent="0.2">
      <c r="B69" s="99" t="s">
        <v>656</v>
      </c>
      <c r="C69" s="99" t="s">
        <v>702</v>
      </c>
      <c r="D69" s="341" t="s">
        <v>675</v>
      </c>
      <c r="E69" s="340" t="s">
        <v>274</v>
      </c>
      <c r="G69" s="109" t="s">
        <v>706</v>
      </c>
      <c r="H69" s="109"/>
      <c r="I69" s="346" t="s">
        <v>63</v>
      </c>
      <c r="J69" s="346"/>
      <c r="K69" s="105">
        <f>SUMIF(Table10[Company],Companies[[#This Row],[Full company name]],Table10[Revenue value])</f>
        <v>48473520</v>
      </c>
    </row>
    <row r="70" spans="2:11" s="99" customFormat="1" ht="14" x14ac:dyDescent="0.2">
      <c r="B70" s="99" t="s">
        <v>635</v>
      </c>
      <c r="C70" s="99" t="s">
        <v>702</v>
      </c>
      <c r="D70" s="340" t="s">
        <v>701</v>
      </c>
      <c r="E70" s="347" t="s">
        <v>274</v>
      </c>
      <c r="G70" s="109" t="s">
        <v>708</v>
      </c>
      <c r="H70" s="109"/>
      <c r="I70" s="346" t="s">
        <v>63</v>
      </c>
      <c r="J70" s="346"/>
      <c r="K70" s="105">
        <f>SUMIF(Table10[Company],Companies[[#This Row],[Full company name]],Table10[Revenue value])</f>
        <v>0</v>
      </c>
    </row>
    <row r="71" spans="2:11" s="99" customFormat="1" ht="14" x14ac:dyDescent="0.2">
      <c r="B71" s="99" t="s">
        <v>636</v>
      </c>
      <c r="C71" s="99" t="s">
        <v>257</v>
      </c>
      <c r="D71" s="341" t="s">
        <v>686</v>
      </c>
      <c r="E71" s="347" t="s">
        <v>274</v>
      </c>
      <c r="G71" s="109" t="s">
        <v>709</v>
      </c>
      <c r="H71" s="109"/>
      <c r="I71" s="346" t="s">
        <v>63</v>
      </c>
      <c r="J71" s="346"/>
      <c r="K71" s="105">
        <f>SUMIF(Table10[Company],Companies[[#This Row],[Full company name]],Table10[Revenue value])</f>
        <v>0</v>
      </c>
    </row>
    <row r="72" spans="2:11" s="99" customFormat="1" ht="14" x14ac:dyDescent="0.2">
      <c r="B72" s="99" t="s">
        <v>661</v>
      </c>
      <c r="C72" s="99" t="s">
        <v>666</v>
      </c>
      <c r="D72" s="340" t="s">
        <v>601</v>
      </c>
      <c r="E72" s="99" t="s">
        <v>275</v>
      </c>
      <c r="G72" s="109" t="s">
        <v>718</v>
      </c>
      <c r="H72" s="109"/>
      <c r="I72" s="346" t="s">
        <v>368</v>
      </c>
      <c r="J72" s="346"/>
      <c r="K72" s="105">
        <f>SUMIF(Table10[Company],Companies[[#This Row],[Full company name]],Table10[Revenue value])</f>
        <v>0</v>
      </c>
    </row>
    <row r="73" spans="2:11" s="99" customFormat="1" ht="14" x14ac:dyDescent="0.2">
      <c r="B73" s="99" t="s">
        <v>637</v>
      </c>
      <c r="C73" s="99" t="s">
        <v>702</v>
      </c>
      <c r="D73" s="341" t="s">
        <v>689</v>
      </c>
      <c r="E73" s="347" t="s">
        <v>274</v>
      </c>
      <c r="G73" s="109" t="s">
        <v>710</v>
      </c>
      <c r="H73" s="109"/>
      <c r="I73" s="346" t="s">
        <v>63</v>
      </c>
      <c r="J73" s="346"/>
      <c r="K73" s="105">
        <f>SUMIF(Table10[Company],Companies[[#This Row],[Full company name]],Table10[Revenue value])</f>
        <v>0</v>
      </c>
    </row>
    <row r="74" spans="2:11" s="99" customFormat="1" ht="14" x14ac:dyDescent="0.2">
      <c r="B74" s="99" t="s">
        <v>638</v>
      </c>
      <c r="C74" s="99" t="s">
        <v>702</v>
      </c>
      <c r="D74" s="340" t="s">
        <v>690</v>
      </c>
      <c r="E74" s="347" t="s">
        <v>274</v>
      </c>
      <c r="G74" s="109" t="s">
        <v>710</v>
      </c>
      <c r="H74" s="109"/>
      <c r="I74" s="346" t="s">
        <v>63</v>
      </c>
      <c r="J74" s="346"/>
      <c r="K74" s="105">
        <f>SUMIF(Table10[Company],Companies[[#This Row],[Full company name]],Table10[Revenue value])</f>
        <v>0</v>
      </c>
    </row>
    <row r="75" spans="2:11" s="99" customFormat="1" ht="14" x14ac:dyDescent="0.2">
      <c r="B75" s="99" t="s">
        <v>658</v>
      </c>
      <c r="C75" s="99" t="s">
        <v>702</v>
      </c>
      <c r="D75" s="318" t="s">
        <v>671</v>
      </c>
      <c r="E75" s="347" t="s">
        <v>274</v>
      </c>
      <c r="G75" s="109" t="s">
        <v>706</v>
      </c>
      <c r="H75" s="109"/>
      <c r="I75" s="346" t="s">
        <v>63</v>
      </c>
      <c r="J75" s="346"/>
      <c r="K75" s="105">
        <f>SUMIF(Table10[Company],Companies[[#This Row],[Full company name]],Table10[Revenue value])</f>
        <v>0</v>
      </c>
    </row>
    <row r="76" spans="2:11" s="99" customFormat="1" ht="14" x14ac:dyDescent="0.2">
      <c r="C76" s="318"/>
      <c r="F76" s="109"/>
      <c r="G76" s="109"/>
      <c r="H76" s="110"/>
    </row>
    <row r="77" spans="2:11" s="99" customFormat="1" ht="18" x14ac:dyDescent="0.2">
      <c r="B77" s="404" t="s">
        <v>276</v>
      </c>
      <c r="C77" s="404"/>
      <c r="D77" s="404"/>
      <c r="E77" s="404"/>
      <c r="F77" s="404"/>
      <c r="G77" s="404"/>
      <c r="H77" s="404"/>
      <c r="I77" s="404"/>
      <c r="J77" s="404"/>
    </row>
    <row r="78" spans="2:11" s="99" customFormat="1" ht="14" x14ac:dyDescent="0.15">
      <c r="B78" s="100" t="s">
        <v>277</v>
      </c>
      <c r="C78" s="111" t="s">
        <v>278</v>
      </c>
      <c r="D78" s="111" t="s">
        <v>279</v>
      </c>
      <c r="E78" s="111" t="s">
        <v>280</v>
      </c>
      <c r="F78" s="318" t="s">
        <v>281</v>
      </c>
      <c r="G78" s="318" t="s">
        <v>282</v>
      </c>
      <c r="H78" s="318" t="s">
        <v>283</v>
      </c>
      <c r="I78" s="318" t="s">
        <v>284</v>
      </c>
      <c r="J78" s="318" t="s">
        <v>285</v>
      </c>
    </row>
    <row r="79" spans="2:11" s="99" customFormat="1" ht="14" x14ac:dyDescent="0.15">
      <c r="B79" s="318" t="s">
        <v>286</v>
      </c>
      <c r="C79" s="111" t="s">
        <v>287</v>
      </c>
      <c r="D79" s="111" t="s">
        <v>273</v>
      </c>
      <c r="E79" s="111" t="s">
        <v>288</v>
      </c>
      <c r="F79" s="111" t="s">
        <v>287</v>
      </c>
      <c r="H79" s="99" t="s">
        <v>209</v>
      </c>
      <c r="J79" s="99" t="s">
        <v>289</v>
      </c>
    </row>
    <row r="80" spans="2:11" s="99" customFormat="1" ht="14" x14ac:dyDescent="0.15">
      <c r="B80" s="318" t="s">
        <v>290</v>
      </c>
      <c r="C80" s="111" t="s">
        <v>291</v>
      </c>
      <c r="D80" s="111" t="s">
        <v>292</v>
      </c>
      <c r="E80" s="111" t="s">
        <v>293</v>
      </c>
      <c r="F80" s="111" t="s">
        <v>294</v>
      </c>
      <c r="H80" s="99" t="s">
        <v>295</v>
      </c>
      <c r="J80" s="99" t="s">
        <v>289</v>
      </c>
    </row>
    <row r="81" spans="2:10" s="99" customFormat="1" ht="14" x14ac:dyDescent="0.15">
      <c r="B81" s="318" t="s">
        <v>290</v>
      </c>
      <c r="C81" s="111" t="s">
        <v>291</v>
      </c>
      <c r="D81" s="111" t="s">
        <v>292</v>
      </c>
      <c r="E81" s="111" t="s">
        <v>296</v>
      </c>
      <c r="F81" s="111" t="s">
        <v>294</v>
      </c>
      <c r="H81" s="99" t="s">
        <v>214</v>
      </c>
      <c r="J81" s="99" t="s">
        <v>289</v>
      </c>
    </row>
    <row r="82" spans="2:10" s="99" customFormat="1" ht="14" x14ac:dyDescent="0.15">
      <c r="B82" s="318" t="s">
        <v>290</v>
      </c>
      <c r="C82" s="111" t="s">
        <v>291</v>
      </c>
      <c r="D82" s="111" t="s">
        <v>292</v>
      </c>
      <c r="E82" s="111" t="s">
        <v>297</v>
      </c>
      <c r="F82" s="111" t="s">
        <v>294</v>
      </c>
      <c r="H82" s="99" t="s">
        <v>214</v>
      </c>
      <c r="J82" s="99" t="s">
        <v>289</v>
      </c>
    </row>
    <row r="83" spans="2:10" s="99" customFormat="1" ht="14" x14ac:dyDescent="0.15">
      <c r="B83" s="318" t="s">
        <v>298</v>
      </c>
      <c r="C83" s="111" t="s">
        <v>299</v>
      </c>
      <c r="D83" s="111" t="s">
        <v>300</v>
      </c>
      <c r="E83" s="111" t="s">
        <v>301</v>
      </c>
      <c r="F83" s="111" t="s">
        <v>294</v>
      </c>
      <c r="H83" s="99" t="s">
        <v>211</v>
      </c>
      <c r="J83" s="99" t="s">
        <v>289</v>
      </c>
    </row>
    <row r="84" spans="2:10" s="99" customFormat="1" ht="14" x14ac:dyDescent="0.15">
      <c r="B84" s="302" t="s">
        <v>302</v>
      </c>
      <c r="C84" s="111" t="s">
        <v>303</v>
      </c>
      <c r="D84" s="111" t="s">
        <v>300</v>
      </c>
      <c r="E84" s="111" t="s">
        <v>304</v>
      </c>
      <c r="F84" s="111" t="s">
        <v>294</v>
      </c>
      <c r="G84" s="318"/>
      <c r="H84" s="99" t="s">
        <v>209</v>
      </c>
      <c r="I84" s="318"/>
      <c r="J84" s="99" t="s">
        <v>289</v>
      </c>
    </row>
    <row r="85" spans="2:10" s="99" customFormat="1" ht="14" x14ac:dyDescent="0.15">
      <c r="B85" s="302" t="s">
        <v>302</v>
      </c>
      <c r="C85" s="111" t="s">
        <v>303</v>
      </c>
      <c r="D85" s="111" t="s">
        <v>300</v>
      </c>
      <c r="E85" s="111" t="s">
        <v>288</v>
      </c>
      <c r="F85" s="111" t="s">
        <v>294</v>
      </c>
      <c r="G85" s="318"/>
      <c r="H85" s="99" t="s">
        <v>209</v>
      </c>
      <c r="I85" s="318"/>
      <c r="J85" s="99" t="s">
        <v>289</v>
      </c>
    </row>
    <row r="86" spans="2:10" s="99" customFormat="1" ht="14" x14ac:dyDescent="0.15">
      <c r="B86" s="99" t="s">
        <v>258</v>
      </c>
      <c r="C86" s="111"/>
      <c r="D86" s="111"/>
      <c r="E86" s="111"/>
      <c r="F86" s="111"/>
      <c r="G86" s="318"/>
      <c r="H86" s="99" t="s">
        <v>223</v>
      </c>
      <c r="I86" s="318"/>
      <c r="J86" s="99" t="s">
        <v>289</v>
      </c>
    </row>
    <row r="87" spans="2:10" s="99" customFormat="1" ht="15" thickBot="1" x14ac:dyDescent="0.25">
      <c r="B87" s="113"/>
      <c r="C87" s="114"/>
      <c r="D87" s="115"/>
      <c r="E87" s="114"/>
      <c r="F87" s="116"/>
      <c r="G87" s="116"/>
      <c r="H87" s="116"/>
      <c r="I87" s="116"/>
      <c r="J87" s="116"/>
    </row>
    <row r="88" spans="2:10" s="99" customFormat="1" ht="14" x14ac:dyDescent="0.2">
      <c r="B88" s="322"/>
      <c r="C88" s="322"/>
      <c r="D88" s="322"/>
      <c r="E88" s="322"/>
      <c r="F88" s="112"/>
      <c r="G88" s="112"/>
      <c r="H88" s="112"/>
      <c r="I88" s="112"/>
      <c r="J88" s="112"/>
    </row>
    <row r="89" spans="2:10" ht="15" thickBot="1" x14ac:dyDescent="0.25">
      <c r="B89" s="405"/>
      <c r="C89" s="406"/>
      <c r="D89" s="406"/>
      <c r="E89" s="406"/>
      <c r="F89" s="406"/>
      <c r="G89" s="406"/>
      <c r="H89" s="406"/>
      <c r="I89" s="406"/>
      <c r="J89" s="406"/>
    </row>
    <row r="90" spans="2:10" s="99" customFormat="1" ht="14" x14ac:dyDescent="0.2">
      <c r="B90" s="407"/>
      <c r="C90" s="408"/>
      <c r="D90" s="408"/>
      <c r="E90" s="408"/>
      <c r="F90" s="408"/>
      <c r="G90" s="408"/>
      <c r="H90" s="408"/>
      <c r="I90" s="408"/>
      <c r="J90" s="408"/>
    </row>
    <row r="91" spans="2:10" ht="15" thickBot="1" x14ac:dyDescent="0.25">
      <c r="B91" s="322"/>
      <c r="C91" s="322"/>
      <c r="D91" s="322"/>
      <c r="E91" s="322"/>
      <c r="F91" s="112"/>
      <c r="G91" s="112"/>
      <c r="H91" s="112"/>
      <c r="I91" s="112"/>
      <c r="J91" s="112"/>
    </row>
    <row r="92" spans="2:10" s="99" customFormat="1" ht="14" x14ac:dyDescent="0.2">
      <c r="B92" s="379" t="s">
        <v>30</v>
      </c>
      <c r="C92" s="379"/>
      <c r="D92" s="379"/>
      <c r="E92" s="379"/>
      <c r="F92" s="379"/>
      <c r="G92" s="379"/>
      <c r="H92" s="379"/>
      <c r="I92" s="379"/>
      <c r="J92" s="379"/>
    </row>
    <row r="93" spans="2:10" ht="14" x14ac:dyDescent="0.2">
      <c r="B93" s="361" t="s">
        <v>31</v>
      </c>
      <c r="C93" s="361"/>
      <c r="D93" s="361"/>
      <c r="E93" s="361"/>
      <c r="F93" s="361"/>
      <c r="G93" s="361"/>
      <c r="H93" s="361"/>
      <c r="I93" s="361"/>
      <c r="J93" s="361"/>
    </row>
    <row r="94" spans="2:10" s="99" customFormat="1" ht="14" x14ac:dyDescent="0.2">
      <c r="B94" s="367" t="s">
        <v>305</v>
      </c>
      <c r="C94" s="367"/>
      <c r="D94" s="367"/>
      <c r="E94" s="367"/>
      <c r="F94" s="367"/>
      <c r="G94" s="367"/>
      <c r="H94" s="367"/>
      <c r="I94" s="367"/>
      <c r="J94" s="367"/>
    </row>
    <row r="95" spans="2:10" s="99" customFormat="1" ht="14" x14ac:dyDescent="0.2">
      <c r="B95" s="400"/>
      <c r="C95" s="400"/>
      <c r="D95" s="400"/>
      <c r="E95" s="400"/>
      <c r="F95" s="400"/>
      <c r="G95" s="400"/>
      <c r="H95" s="400"/>
      <c r="I95" s="400"/>
      <c r="J95" s="400"/>
    </row>
    <row r="96" spans="2:10" ht="14" x14ac:dyDescent="0.2">
      <c r="B96" s="318"/>
      <c r="C96" s="318"/>
      <c r="D96" s="318"/>
      <c r="E96" s="318"/>
      <c r="F96" s="318"/>
      <c r="G96" s="318"/>
      <c r="H96" s="318"/>
      <c r="I96" s="318"/>
      <c r="J96" s="318"/>
    </row>
    <row r="97" spans="2:10" ht="14" x14ac:dyDescent="0.2">
      <c r="B97" s="318"/>
      <c r="C97" s="318"/>
      <c r="D97" s="318"/>
      <c r="E97" s="318"/>
      <c r="F97" s="318"/>
      <c r="G97" s="318"/>
      <c r="H97" s="318"/>
      <c r="I97" s="318"/>
      <c r="J97" s="318"/>
    </row>
    <row r="98" spans="2:10" ht="16.5" customHeight="1" x14ac:dyDescent="0.2">
      <c r="B98" s="318"/>
      <c r="C98" s="318"/>
      <c r="D98" s="318"/>
      <c r="E98" s="318"/>
      <c r="F98" s="318"/>
      <c r="G98" s="318"/>
      <c r="H98" s="318"/>
      <c r="I98" s="318"/>
      <c r="J98" s="318"/>
    </row>
    <row r="99" spans="2:10" ht="14" x14ac:dyDescent="0.2">
      <c r="B99" s="318"/>
      <c r="C99" s="318"/>
      <c r="D99" s="318"/>
      <c r="E99" s="318"/>
      <c r="F99" s="318"/>
      <c r="G99" s="318"/>
      <c r="H99" s="318"/>
      <c r="I99" s="318"/>
      <c r="J99" s="318"/>
    </row>
    <row r="100" spans="2:10" ht="14" x14ac:dyDescent="0.2">
      <c r="B100" s="318"/>
      <c r="C100" s="318"/>
      <c r="D100" s="318"/>
      <c r="E100" s="318"/>
      <c r="F100" s="99"/>
      <c r="G100" s="99"/>
      <c r="H100" s="99"/>
      <c r="I100" s="99"/>
      <c r="J100" s="99"/>
    </row>
    <row r="101" spans="2:10" ht="14" x14ac:dyDescent="0.2">
      <c r="B101" s="318"/>
      <c r="C101" s="318"/>
      <c r="D101" s="318"/>
      <c r="E101" s="318"/>
      <c r="F101" s="318"/>
      <c r="G101" s="318"/>
      <c r="H101" s="318"/>
      <c r="I101" s="318"/>
      <c r="J101" s="318"/>
    </row>
    <row r="102" spans="2:10" ht="14" x14ac:dyDescent="0.2">
      <c r="B102" s="318"/>
      <c r="C102" s="318"/>
      <c r="D102" s="318"/>
      <c r="E102" s="318"/>
      <c r="F102" s="318"/>
      <c r="G102" s="318"/>
      <c r="H102" s="318"/>
      <c r="I102" s="318"/>
      <c r="J102" s="318"/>
    </row>
    <row r="103" spans="2:10" ht="14" x14ac:dyDescent="0.2">
      <c r="B103" s="318"/>
      <c r="C103" s="318"/>
      <c r="D103" s="318"/>
      <c r="E103" s="318"/>
      <c r="F103" s="318"/>
      <c r="G103" s="318"/>
      <c r="H103" s="318"/>
      <c r="I103" s="318"/>
      <c r="J103" s="318"/>
    </row>
    <row r="104" spans="2:10" ht="14" x14ac:dyDescent="0.2">
      <c r="B104" s="318"/>
      <c r="C104" s="318"/>
      <c r="D104" s="318"/>
      <c r="E104" s="318"/>
      <c r="F104" s="318"/>
      <c r="G104" s="318"/>
      <c r="H104" s="318"/>
      <c r="I104" s="318"/>
      <c r="J104" s="318"/>
    </row>
    <row r="105" spans="2:10" s="99" customFormat="1" ht="14" x14ac:dyDescent="0.2">
      <c r="B105" s="318"/>
      <c r="C105" s="318"/>
      <c r="D105" s="318"/>
      <c r="E105" s="318"/>
      <c r="F105" s="318"/>
      <c r="G105" s="318"/>
      <c r="H105" s="318"/>
      <c r="I105" s="318"/>
      <c r="J105" s="318"/>
    </row>
    <row r="106" spans="2:10" ht="14" x14ac:dyDescent="0.2">
      <c r="B106" s="318"/>
      <c r="C106" s="318"/>
      <c r="D106" s="318"/>
      <c r="E106" s="318"/>
      <c r="F106" s="318"/>
      <c r="G106" s="318"/>
      <c r="H106" s="318"/>
      <c r="I106" s="318"/>
      <c r="J106" s="318"/>
    </row>
    <row r="107" spans="2:10" ht="14" x14ac:dyDescent="0.2">
      <c r="B107" s="318"/>
      <c r="C107" s="318"/>
      <c r="D107" s="318"/>
      <c r="E107" s="318"/>
      <c r="F107" s="318"/>
      <c r="G107" s="318"/>
      <c r="H107" s="318"/>
      <c r="I107" s="318"/>
      <c r="J107" s="318"/>
    </row>
    <row r="108" spans="2:10" ht="14" x14ac:dyDescent="0.2">
      <c r="B108" s="318"/>
      <c r="C108" s="318"/>
      <c r="D108" s="318"/>
      <c r="E108" s="318"/>
    </row>
    <row r="109" spans="2:10" ht="14" x14ac:dyDescent="0.2">
      <c r="B109" s="318"/>
      <c r="C109" s="318"/>
      <c r="D109" s="318"/>
      <c r="E109" s="318"/>
    </row>
    <row r="110" spans="2:10" ht="14" x14ac:dyDescent="0.2">
      <c r="B110" s="318"/>
      <c r="C110" s="318"/>
      <c r="D110" s="318"/>
      <c r="E110" s="318"/>
    </row>
    <row r="111" spans="2:10" ht="14" x14ac:dyDescent="0.2">
      <c r="B111" s="318"/>
      <c r="C111" s="318"/>
      <c r="D111" s="318"/>
      <c r="E111" s="318"/>
    </row>
    <row r="112" spans="2:10" ht="14" x14ac:dyDescent="0.2">
      <c r="B112" s="318"/>
      <c r="C112" s="318"/>
      <c r="D112" s="318"/>
      <c r="E112" s="318"/>
    </row>
    <row r="113" spans="2:5" ht="15" customHeight="1" x14ac:dyDescent="0.2">
      <c r="B113" s="318"/>
      <c r="C113" s="318"/>
      <c r="D113" s="318"/>
      <c r="E113" s="318"/>
    </row>
    <row r="114" spans="2:5" ht="15" customHeight="1" x14ac:dyDescent="0.2">
      <c r="B114" s="318"/>
      <c r="C114" s="318"/>
      <c r="D114" s="318"/>
      <c r="E114" s="318"/>
    </row>
    <row r="115" spans="2:5" ht="14" x14ac:dyDescent="0.2">
      <c r="B115" s="318"/>
      <c r="C115" s="318"/>
      <c r="D115" s="318"/>
      <c r="E115" s="318"/>
    </row>
    <row r="116" spans="2:5" ht="14" x14ac:dyDescent="0.2">
      <c r="B116" s="318"/>
      <c r="C116" s="318"/>
      <c r="D116" s="318"/>
      <c r="E116" s="318"/>
    </row>
    <row r="117" spans="2:5" ht="18.75" customHeight="1" x14ac:dyDescent="0.2">
      <c r="B117" s="318"/>
      <c r="C117" s="318"/>
      <c r="D117" s="318"/>
      <c r="E117" s="318"/>
    </row>
    <row r="118" spans="2:5" ht="14" x14ac:dyDescent="0.2">
      <c r="B118" s="318"/>
      <c r="C118" s="318"/>
      <c r="D118" s="318"/>
      <c r="E118" s="318"/>
    </row>
    <row r="119" spans="2:5" ht="14" x14ac:dyDescent="0.2">
      <c r="B119" s="318"/>
      <c r="C119" s="318"/>
      <c r="D119" s="318"/>
      <c r="E119" s="318"/>
    </row>
    <row r="120" spans="2:5" ht="14" x14ac:dyDescent="0.2">
      <c r="B120" s="318"/>
      <c r="C120" s="318"/>
      <c r="D120" s="318"/>
      <c r="E120" s="318"/>
    </row>
    <row r="121" spans="2:5" ht="14" x14ac:dyDescent="0.2">
      <c r="B121" s="318"/>
      <c r="C121" s="318"/>
      <c r="D121" s="318"/>
      <c r="E121" s="318"/>
    </row>
    <row r="122" spans="2:5" ht="14" x14ac:dyDescent="0.2">
      <c r="B122" s="318"/>
      <c r="C122" s="318"/>
      <c r="D122" s="318"/>
      <c r="E122" s="318"/>
    </row>
    <row r="123" spans="2:5" ht="14" x14ac:dyDescent="0.2">
      <c r="B123" s="318"/>
      <c r="C123" s="318"/>
      <c r="D123" s="318"/>
      <c r="E123" s="318"/>
    </row>
    <row r="124" spans="2:5" ht="14" x14ac:dyDescent="0.2"/>
    <row r="125" spans="2:5" ht="14" x14ac:dyDescent="0.2"/>
    <row r="126" spans="2:5" ht="14" x14ac:dyDescent="0.2"/>
    <row r="127" spans="2:5" ht="14" x14ac:dyDescent="0.2"/>
    <row r="128" spans="2:5" ht="14" x14ac:dyDescent="0.2"/>
    <row r="129" ht="14" x14ac:dyDescent="0.2"/>
    <row r="130" ht="14" x14ac:dyDescent="0.2"/>
    <row r="131" ht="14" x14ac:dyDescent="0.2"/>
    <row r="132" ht="14" x14ac:dyDescent="0.2"/>
    <row r="133" ht="14" x14ac:dyDescent="0.2"/>
    <row r="134" ht="14" x14ac:dyDescent="0.2"/>
    <row r="135" ht="14" x14ac:dyDescent="0.2"/>
    <row r="136" ht="14" x14ac:dyDescent="0.2"/>
    <row r="137" ht="14" x14ac:dyDescent="0.2"/>
    <row r="138" ht="14" x14ac:dyDescent="0.2"/>
  </sheetData>
  <mergeCells count="20">
    <mergeCell ref="B20:J20"/>
    <mergeCell ref="B2:J2"/>
    <mergeCell ref="B3:J3"/>
    <mergeCell ref="B4:J4"/>
    <mergeCell ref="B5:J5"/>
    <mergeCell ref="B6:J6"/>
    <mergeCell ref="B7:J7"/>
    <mergeCell ref="B8:J8"/>
    <mergeCell ref="B10:J10"/>
    <mergeCell ref="B11:J11"/>
    <mergeCell ref="B12:J12"/>
    <mergeCell ref="B13:J13"/>
    <mergeCell ref="B94:J94"/>
    <mergeCell ref="B95:J95"/>
    <mergeCell ref="B21:D21"/>
    <mergeCell ref="B77:J77"/>
    <mergeCell ref="B89:J89"/>
    <mergeCell ref="B90:J90"/>
    <mergeCell ref="B92:J92"/>
    <mergeCell ref="B93:J93"/>
  </mergeCells>
  <pageMargins left="0.25" right="0.25" top="0.75" bottom="0.75" header="0.3" footer="0.3"/>
  <pageSetup paperSize="8" fitToHeight="0" orientation="landscape" horizontalDpi="2400" verticalDpi="2400"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78A4-CEFB-3347-A462-C54DA69D53A5}">
  <sheetPr codeName="Sheet14"/>
  <dimension ref="B1:U93"/>
  <sheetViews>
    <sheetView showGridLines="0" topLeftCell="A20" zoomScaleNormal="100" workbookViewId="0">
      <selection activeCell="J62" sqref="J62"/>
    </sheetView>
  </sheetViews>
  <sheetFormatPr baseColWidth="10" defaultColWidth="8.5" defaultRowHeight="14" x14ac:dyDescent="0.15"/>
  <cols>
    <col min="1" max="1" width="2.5" style="111" customWidth="1"/>
    <col min="2" max="5" width="0" style="111" hidden="1" customWidth="1"/>
    <col min="6" max="6" width="50.5" style="111" customWidth="1"/>
    <col min="7" max="9" width="16.5" style="111" customWidth="1"/>
    <col min="10" max="10" width="52.83203125" style="111" customWidth="1"/>
    <col min="11" max="11" width="15.5" style="111" bestFit="1" customWidth="1"/>
    <col min="12" max="12" width="2.5" style="111" customWidth="1"/>
    <col min="13" max="13" width="19.5" style="111" bestFit="1" customWidth="1"/>
    <col min="14" max="14" width="73.5" style="111" bestFit="1" customWidth="1"/>
    <col min="15" max="15" width="4" style="111" customWidth="1"/>
    <col min="16" max="17" width="8.5" style="111"/>
    <col min="18" max="18" width="21" style="111" bestFit="1" customWidth="1"/>
    <col min="19" max="19" width="8.5" style="111"/>
    <col min="20" max="20" width="21" style="111" bestFit="1" customWidth="1"/>
    <col min="21" max="16384" width="8.5" style="111"/>
  </cols>
  <sheetData>
    <row r="1" spans="6:14" s="5" customFormat="1" ht="15.75" hidden="1" customHeight="1" x14ac:dyDescent="0.2">
      <c r="F1" s="318"/>
      <c r="G1" s="318"/>
      <c r="H1" s="318"/>
      <c r="I1" s="318"/>
      <c r="J1" s="318"/>
      <c r="K1" s="318"/>
      <c r="L1" s="318"/>
      <c r="M1" s="318"/>
      <c r="N1" s="318"/>
    </row>
    <row r="2" spans="6:14" s="5" customFormat="1" hidden="1" x14ac:dyDescent="0.2">
      <c r="F2" s="112"/>
      <c r="G2" s="318"/>
      <c r="H2" s="112"/>
      <c r="I2" s="318"/>
      <c r="J2" s="112"/>
      <c r="K2" s="318"/>
      <c r="L2" s="318"/>
      <c r="M2" s="318"/>
      <c r="N2" s="318"/>
    </row>
    <row r="3" spans="6:14" s="5" customFormat="1" hidden="1" x14ac:dyDescent="0.2">
      <c r="F3" s="112"/>
      <c r="G3" s="318"/>
      <c r="H3" s="112"/>
      <c r="I3" s="318"/>
      <c r="J3" s="112"/>
      <c r="K3" s="318"/>
      <c r="L3" s="318"/>
      <c r="M3" s="318"/>
      <c r="N3" s="117" t="s">
        <v>306</v>
      </c>
    </row>
    <row r="4" spans="6:14" s="5" customFormat="1" hidden="1" x14ac:dyDescent="0.2">
      <c r="F4" s="112"/>
      <c r="G4" s="318"/>
      <c r="H4" s="112"/>
      <c r="I4" s="318"/>
      <c r="J4" s="112"/>
      <c r="K4" s="318"/>
      <c r="L4" s="318"/>
      <c r="M4" s="318"/>
      <c r="N4" s="117" t="str">
        <f>[1]Introduction!G4</f>
        <v>YYYY-MM-DD</v>
      </c>
    </row>
    <row r="5" spans="6:14" s="5" customFormat="1" hidden="1" x14ac:dyDescent="0.2">
      <c r="F5" s="318"/>
      <c r="G5" s="318"/>
      <c r="H5" s="318"/>
      <c r="I5" s="318"/>
      <c r="J5" s="318"/>
      <c r="K5" s="318"/>
      <c r="L5" s="318"/>
      <c r="M5" s="318"/>
      <c r="N5" s="318"/>
    </row>
    <row r="6" spans="6:14" s="5" customFormat="1" hidden="1" x14ac:dyDescent="0.2">
      <c r="F6" s="318"/>
      <c r="G6" s="318"/>
      <c r="H6" s="318"/>
      <c r="I6" s="318"/>
      <c r="J6" s="318"/>
      <c r="K6" s="318"/>
      <c r="L6" s="318"/>
      <c r="M6" s="318"/>
      <c r="N6" s="318"/>
    </row>
    <row r="7" spans="6:14" s="5" customFormat="1" x14ac:dyDescent="0.2">
      <c r="F7" s="318"/>
      <c r="G7" s="318"/>
      <c r="H7" s="318"/>
      <c r="I7" s="318"/>
      <c r="J7" s="318"/>
      <c r="K7" s="318"/>
      <c r="L7" s="318"/>
      <c r="M7" s="318"/>
      <c r="N7" s="318"/>
    </row>
    <row r="8" spans="6:14" s="5" customFormat="1" x14ac:dyDescent="0.2">
      <c r="F8" s="409" t="s">
        <v>307</v>
      </c>
      <c r="G8" s="409"/>
      <c r="H8" s="409"/>
      <c r="I8" s="409"/>
      <c r="J8" s="409"/>
      <c r="K8" s="409"/>
      <c r="L8" s="409"/>
      <c r="M8" s="409"/>
      <c r="N8" s="409"/>
    </row>
    <row r="9" spans="6:14" s="5" customFormat="1" ht="23" x14ac:dyDescent="0.2">
      <c r="F9" s="426" t="s">
        <v>35</v>
      </c>
      <c r="G9" s="426"/>
      <c r="H9" s="426"/>
      <c r="I9" s="426"/>
      <c r="J9" s="426"/>
      <c r="K9" s="426"/>
      <c r="L9" s="426"/>
      <c r="M9" s="426"/>
      <c r="N9" s="426"/>
    </row>
    <row r="10" spans="6:14" s="5" customFormat="1" x14ac:dyDescent="0.2">
      <c r="F10" s="430" t="s">
        <v>308</v>
      </c>
      <c r="G10" s="430"/>
      <c r="H10" s="430"/>
      <c r="I10" s="430"/>
      <c r="J10" s="430"/>
      <c r="K10" s="430"/>
      <c r="L10" s="430"/>
      <c r="M10" s="430"/>
      <c r="N10" s="430"/>
    </row>
    <row r="11" spans="6:14" s="5" customFormat="1" x14ac:dyDescent="0.2">
      <c r="F11" s="431" t="s">
        <v>309</v>
      </c>
      <c r="G11" s="431"/>
      <c r="H11" s="431"/>
      <c r="I11" s="431"/>
      <c r="J11" s="431"/>
      <c r="K11" s="431"/>
      <c r="L11" s="431"/>
      <c r="M11" s="431"/>
      <c r="N11" s="431"/>
    </row>
    <row r="12" spans="6:14" s="5" customFormat="1" x14ac:dyDescent="0.2">
      <c r="F12" s="431" t="s">
        <v>310</v>
      </c>
      <c r="G12" s="431"/>
      <c r="H12" s="431"/>
      <c r="I12" s="431"/>
      <c r="J12" s="431"/>
      <c r="K12" s="431"/>
      <c r="L12" s="431"/>
      <c r="M12" s="431"/>
      <c r="N12" s="431"/>
    </row>
    <row r="13" spans="6:14" s="5" customFormat="1" x14ac:dyDescent="0.2">
      <c r="F13" s="429" t="s">
        <v>311</v>
      </c>
      <c r="G13" s="429"/>
      <c r="H13" s="429"/>
      <c r="I13" s="429"/>
      <c r="J13" s="429"/>
      <c r="K13" s="429"/>
      <c r="L13" s="429"/>
      <c r="M13" s="429"/>
      <c r="N13" s="429"/>
    </row>
    <row r="14" spans="6:14" s="5" customFormat="1" x14ac:dyDescent="0.2">
      <c r="F14" s="418" t="s">
        <v>312</v>
      </c>
      <c r="G14" s="418"/>
      <c r="H14" s="418"/>
      <c r="I14" s="418"/>
      <c r="J14" s="418"/>
      <c r="K14" s="418"/>
      <c r="L14" s="418"/>
      <c r="M14" s="418"/>
      <c r="N14" s="418"/>
    </row>
    <row r="15" spans="6:14" s="5" customFormat="1" x14ac:dyDescent="0.2">
      <c r="F15" s="419" t="s">
        <v>313</v>
      </c>
      <c r="G15" s="419"/>
      <c r="H15" s="419"/>
      <c r="I15" s="419"/>
      <c r="J15" s="419"/>
      <c r="K15" s="419"/>
      <c r="L15" s="419"/>
      <c r="M15" s="419"/>
      <c r="N15" s="419"/>
    </row>
    <row r="16" spans="6:14" s="5" customFormat="1" x14ac:dyDescent="0.15">
      <c r="F16" s="420" t="s">
        <v>39</v>
      </c>
      <c r="G16" s="421"/>
      <c r="H16" s="421"/>
      <c r="I16" s="421"/>
      <c r="J16" s="421"/>
      <c r="K16" s="421"/>
      <c r="L16" s="421"/>
      <c r="M16" s="421"/>
      <c r="N16" s="421"/>
    </row>
    <row r="17" spans="2:21" s="5" customFormat="1" x14ac:dyDescent="0.2">
      <c r="B17" s="318"/>
      <c r="C17" s="318"/>
      <c r="D17" s="318"/>
      <c r="E17" s="318"/>
      <c r="F17" s="318"/>
      <c r="G17" s="318"/>
      <c r="H17" s="318"/>
      <c r="I17" s="318"/>
      <c r="J17" s="318"/>
      <c r="K17" s="318"/>
      <c r="L17" s="318"/>
      <c r="M17" s="318"/>
      <c r="N17" s="318"/>
      <c r="O17" s="318"/>
      <c r="P17" s="318"/>
      <c r="Q17" s="318"/>
      <c r="R17" s="318"/>
      <c r="S17" s="318"/>
      <c r="T17" s="318"/>
      <c r="U17" s="318"/>
    </row>
    <row r="18" spans="2:21" s="5" customFormat="1" ht="23" x14ac:dyDescent="0.2">
      <c r="B18" s="318"/>
      <c r="C18" s="318"/>
      <c r="D18" s="318"/>
      <c r="E18" s="318"/>
      <c r="F18" s="411" t="s">
        <v>314</v>
      </c>
      <c r="G18" s="411"/>
      <c r="H18" s="411"/>
      <c r="I18" s="411"/>
      <c r="J18" s="411"/>
      <c r="K18" s="411"/>
      <c r="L18" s="318"/>
      <c r="M18" s="422" t="s">
        <v>315</v>
      </c>
      <c r="N18" s="422"/>
      <c r="O18" s="318"/>
      <c r="P18" s="318"/>
      <c r="Q18" s="318"/>
      <c r="R18" s="318"/>
      <c r="S18" s="318"/>
      <c r="T18" s="318"/>
      <c r="U18" s="318"/>
    </row>
    <row r="19" spans="2:21" s="5" customFormat="1" ht="15.75" customHeight="1" x14ac:dyDescent="0.2">
      <c r="B19" s="318"/>
      <c r="C19" s="318"/>
      <c r="D19" s="318"/>
      <c r="E19" s="318"/>
      <c r="F19" s="318"/>
      <c r="G19" s="318"/>
      <c r="H19" s="318"/>
      <c r="I19" s="318"/>
      <c r="J19" s="318"/>
      <c r="K19" s="318"/>
      <c r="L19" s="318"/>
      <c r="M19" s="423" t="s">
        <v>316</v>
      </c>
      <c r="N19" s="423"/>
      <c r="O19" s="318"/>
      <c r="P19" s="318"/>
      <c r="Q19" s="318"/>
      <c r="R19" s="318"/>
      <c r="S19" s="318"/>
      <c r="T19" s="318"/>
      <c r="U19" s="318"/>
    </row>
    <row r="20" spans="2:21" x14ac:dyDescent="0.15">
      <c r="F20" s="424" t="s">
        <v>317</v>
      </c>
      <c r="G20" s="424"/>
      <c r="H20" s="424"/>
      <c r="I20" s="424"/>
      <c r="J20" s="424"/>
      <c r="K20" s="425"/>
      <c r="M20" s="318"/>
      <c r="N20" s="318"/>
    </row>
    <row r="21" spans="2:21" ht="23" x14ac:dyDescent="0.15">
      <c r="B21" s="118" t="s">
        <v>318</v>
      </c>
      <c r="C21" s="118" t="s">
        <v>319</v>
      </c>
      <c r="D21" s="118" t="s">
        <v>320</v>
      </c>
      <c r="E21" s="118" t="s">
        <v>321</v>
      </c>
      <c r="F21" s="111" t="s">
        <v>322</v>
      </c>
      <c r="G21" s="111" t="s">
        <v>268</v>
      </c>
      <c r="H21" s="111" t="s">
        <v>323</v>
      </c>
      <c r="I21" s="111" t="s">
        <v>324</v>
      </c>
      <c r="J21" s="111" t="s">
        <v>325</v>
      </c>
      <c r="K21" s="318" t="s">
        <v>285</v>
      </c>
      <c r="M21" s="426" t="s">
        <v>326</v>
      </c>
      <c r="N21" s="426"/>
    </row>
    <row r="22" spans="2:21" ht="15.75" customHeight="1" x14ac:dyDescent="0.15">
      <c r="B22" s="118" t="str">
        <f>IFERROR(VLOOKUP(Government_revenues_table[[#This Row],[GFS Classification]],[1]!Table6_GFS_codes_classification[#Data],COLUMNS($F:F)+3,FALSE),"Do not enter data")</f>
        <v>Do not enter data</v>
      </c>
      <c r="C22" s="118" t="str">
        <f>IFERROR(VLOOKUP(Government_revenues_table[[#This Row],[GFS Classification]],[1]!Table6_GFS_codes_classification[#Data],COLUMNS($F:G)+3,FALSE),"Do not enter data")</f>
        <v>Do not enter data</v>
      </c>
      <c r="D22" s="118" t="str">
        <f>IFERROR(VLOOKUP(Government_revenues_table[[#This Row],[GFS Classification]],[1]!Table6_GFS_codes_classification[#Data],COLUMNS($F:H)+3,FALSE),"Do not enter data")</f>
        <v>Do not enter data</v>
      </c>
      <c r="E22" s="118" t="str">
        <f>IFERROR(VLOOKUP(Government_revenues_table[[#This Row],[GFS Classification]],[1]!Table6_GFS_codes_classification[#Data],COLUMNS($F:I)+3,FALSE),"Do not enter data")</f>
        <v>Do not enter data</v>
      </c>
      <c r="F22" s="348" t="s">
        <v>327</v>
      </c>
      <c r="G22" s="302" t="s">
        <v>274</v>
      </c>
      <c r="H22" s="348" t="s">
        <v>720</v>
      </c>
      <c r="I22" s="348" t="s">
        <v>721</v>
      </c>
      <c r="J22" s="119">
        <v>47001105</v>
      </c>
      <c r="K22" s="348" t="s">
        <v>722</v>
      </c>
      <c r="M22" s="427" t="s">
        <v>328</v>
      </c>
      <c r="N22" s="427"/>
    </row>
    <row r="23" spans="2:21" ht="15.75" customHeight="1" x14ac:dyDescent="0.15">
      <c r="B23" s="118" t="str">
        <f>IFERROR(VLOOKUP(Government_revenues_table[[#This Row],[GFS Classification]],[1]!Table6_GFS_codes_classification[#Data],COLUMNS($F:F)+3,FALSE),"Do not enter data")</f>
        <v>Do not enter data</v>
      </c>
      <c r="C23" s="118" t="str">
        <f>IFERROR(VLOOKUP(Government_revenues_table[[#This Row],[GFS Classification]],[1]!Table6_GFS_codes_classification[#Data],COLUMNS($F:G)+3,FALSE),"Do not enter data")</f>
        <v>Do not enter data</v>
      </c>
      <c r="D23" s="118" t="str">
        <f>IFERROR(VLOOKUP(Government_revenues_table[[#This Row],[GFS Classification]],[1]!Table6_GFS_codes_classification[#Data],COLUMNS($F:H)+3,FALSE),"Do not enter data")</f>
        <v>Do not enter data</v>
      </c>
      <c r="E23" s="118" t="str">
        <f>IFERROR(VLOOKUP(Government_revenues_table[[#This Row],[GFS Classification]],[1]!Table6_GFS_codes_classification[#Data],COLUMNS($F:I)+3,FALSE),"Do not enter data")</f>
        <v>Do not enter data</v>
      </c>
      <c r="F23" s="348" t="s">
        <v>327</v>
      </c>
      <c r="G23" s="302" t="s">
        <v>274</v>
      </c>
      <c r="H23" s="349" t="s">
        <v>723</v>
      </c>
      <c r="I23" s="348" t="s">
        <v>721</v>
      </c>
      <c r="J23" s="119">
        <v>137182564</v>
      </c>
      <c r="K23" s="348" t="s">
        <v>722</v>
      </c>
      <c r="M23" s="427"/>
      <c r="N23" s="427"/>
    </row>
    <row r="24" spans="2:21" ht="15.75" customHeight="1" x14ac:dyDescent="0.15">
      <c r="B24" s="118" t="str">
        <f>IFERROR(VLOOKUP(Government_revenues_table[[#This Row],[GFS Classification]],[1]!Table6_GFS_codes_classification[#Data],COLUMNS($F:F)+3,FALSE),"Do not enter data")</f>
        <v>Do not enter data</v>
      </c>
      <c r="C24" s="118" t="str">
        <f>IFERROR(VLOOKUP(Government_revenues_table[[#This Row],[GFS Classification]],[1]!Table6_GFS_codes_classification[#Data],COLUMNS($F:G)+3,FALSE),"Do not enter data")</f>
        <v>Do not enter data</v>
      </c>
      <c r="D24" s="118" t="str">
        <f>IFERROR(VLOOKUP(Government_revenues_table[[#This Row],[GFS Classification]],[1]!Table6_GFS_codes_classification[#Data],COLUMNS($F:H)+3,FALSE),"Do not enter data")</f>
        <v>Do not enter data</v>
      </c>
      <c r="E24" s="118" t="str">
        <f>IFERROR(VLOOKUP(Government_revenues_table[[#This Row],[GFS Classification]],[1]!Table6_GFS_codes_classification[#Data],COLUMNS($F:I)+3,FALSE),"Do not enter data")</f>
        <v>Do not enter data</v>
      </c>
      <c r="F24" s="348" t="s">
        <v>724</v>
      </c>
      <c r="G24" s="302" t="s">
        <v>274</v>
      </c>
      <c r="H24" s="348" t="s">
        <v>725</v>
      </c>
      <c r="I24" s="348" t="s">
        <v>721</v>
      </c>
      <c r="J24" s="119">
        <v>796676088</v>
      </c>
      <c r="K24" s="348" t="s">
        <v>722</v>
      </c>
      <c r="M24" s="427"/>
      <c r="N24" s="427"/>
    </row>
    <row r="25" spans="2:21" ht="15.75" customHeight="1" x14ac:dyDescent="0.15">
      <c r="B25" s="118" t="str">
        <f>IFERROR(VLOOKUP(Government_revenues_table[[#This Row],[GFS Classification]],[1]!Table6_GFS_codes_classification[#Data],COLUMNS($F:F)+3,FALSE),"Do not enter data")</f>
        <v>Do not enter data</v>
      </c>
      <c r="C25" s="118" t="str">
        <f>IFERROR(VLOOKUP(Government_revenues_table[[#This Row],[GFS Classification]],[1]!Table6_GFS_codes_classification[#Data],COLUMNS($F:G)+3,FALSE),"Do not enter data")</f>
        <v>Do not enter data</v>
      </c>
      <c r="D25" s="118" t="str">
        <f>IFERROR(VLOOKUP(Government_revenues_table[[#This Row],[GFS Classification]],[1]!Table6_GFS_codes_classification[#Data],COLUMNS($F:H)+3,FALSE),"Do not enter data")</f>
        <v>Do not enter data</v>
      </c>
      <c r="E25" s="118" t="str">
        <f>IFERROR(VLOOKUP(Government_revenues_table[[#This Row],[GFS Classification]],[1]!Table6_GFS_codes_classification[#Data],COLUMNS($F:I)+3,FALSE),"Do not enter data")</f>
        <v>Do not enter data</v>
      </c>
      <c r="F25" s="348" t="s">
        <v>333</v>
      </c>
      <c r="G25" s="302" t="s">
        <v>274</v>
      </c>
      <c r="H25" s="348" t="s">
        <v>726</v>
      </c>
      <c r="I25" s="348" t="s">
        <v>721</v>
      </c>
      <c r="J25" s="119">
        <v>2457826408</v>
      </c>
      <c r="K25" s="348" t="s">
        <v>722</v>
      </c>
      <c r="M25" s="427"/>
      <c r="N25" s="427"/>
    </row>
    <row r="26" spans="2:21" ht="15.75" customHeight="1" x14ac:dyDescent="0.15">
      <c r="B26" s="118" t="str">
        <f>IFERROR(VLOOKUP(Government_revenues_table[[#This Row],[GFS Classification]],[1]!Table6_GFS_codes_classification[#Data],COLUMNS($F:F)+3,FALSE),"Do not enter data")</f>
        <v>Do not enter data</v>
      </c>
      <c r="C26" s="118" t="str">
        <f>IFERROR(VLOOKUP(Government_revenues_table[[#This Row],[GFS Classification]],[1]!Table6_GFS_codes_classification[#Data],COLUMNS($F:G)+3,FALSE),"Do not enter data")</f>
        <v>Do not enter data</v>
      </c>
      <c r="D26" s="118" t="str">
        <f>IFERROR(VLOOKUP(Government_revenues_table[[#This Row],[GFS Classification]],[1]!Table6_GFS_codes_classification[#Data],COLUMNS($F:H)+3,FALSE),"Do not enter data")</f>
        <v>Do not enter data</v>
      </c>
      <c r="E26" s="118" t="str">
        <f>IFERROR(VLOOKUP(Government_revenues_table[[#This Row],[GFS Classification]],[1]!Table6_GFS_codes_classification[#Data],COLUMNS($F:I)+3,FALSE),"Do not enter data")</f>
        <v>Do not enter data</v>
      </c>
      <c r="F26" s="348" t="s">
        <v>333</v>
      </c>
      <c r="G26" s="302" t="s">
        <v>274</v>
      </c>
      <c r="H26" s="348" t="s">
        <v>727</v>
      </c>
      <c r="I26" s="348" t="s">
        <v>721</v>
      </c>
      <c r="J26" s="119">
        <v>329320279</v>
      </c>
      <c r="K26" s="348" t="s">
        <v>722</v>
      </c>
      <c r="M26" s="427"/>
      <c r="N26" s="427"/>
    </row>
    <row r="27" spans="2:21" x14ac:dyDescent="0.15">
      <c r="B27" s="118" t="str">
        <f>IFERROR(VLOOKUP(Government_revenues_table[[#This Row],[GFS Classification]],[1]!Table6_GFS_codes_classification[#Data],COLUMNS($F:F)+3,FALSE),"Do not enter data")</f>
        <v>Do not enter data</v>
      </c>
      <c r="C27" s="118" t="str">
        <f>IFERROR(VLOOKUP(Government_revenues_table[[#This Row],[GFS Classification]],[1]!Table6_GFS_codes_classification[#Data],COLUMNS($F:G)+3,FALSE),"Do not enter data")</f>
        <v>Do not enter data</v>
      </c>
      <c r="D27" s="118" t="str">
        <f>IFERROR(VLOOKUP(Government_revenues_table[[#This Row],[GFS Classification]],[1]!Table6_GFS_codes_classification[#Data],COLUMNS($F:H)+3,FALSE),"Do not enter data")</f>
        <v>Do not enter data</v>
      </c>
      <c r="E27" s="118" t="str">
        <f>IFERROR(VLOOKUP(Government_revenues_table[[#This Row],[GFS Classification]],[1]!Table6_GFS_codes_classification[#Data],COLUMNS($F:I)+3,FALSE),"Do not enter data")</f>
        <v>Do not enter data</v>
      </c>
      <c r="F27" s="348" t="s">
        <v>333</v>
      </c>
      <c r="G27" s="302" t="s">
        <v>274</v>
      </c>
      <c r="H27" s="348" t="s">
        <v>728</v>
      </c>
      <c r="I27" s="348" t="s">
        <v>729</v>
      </c>
      <c r="J27" s="119">
        <v>201286832</v>
      </c>
      <c r="K27" s="348" t="s">
        <v>722</v>
      </c>
      <c r="M27" s="428" t="s">
        <v>331</v>
      </c>
      <c r="N27" s="428"/>
    </row>
    <row r="28" spans="2:21" x14ac:dyDescent="0.15">
      <c r="B28" s="118" t="str">
        <f>IFERROR(VLOOKUP(Government_revenues_table[[#This Row],[GFS Classification]],[1]!Table6_GFS_codes_classification[#Data],COLUMNS($F:F)+3,FALSE),"Do not enter data")</f>
        <v>Do not enter data</v>
      </c>
      <c r="C28" s="118" t="str">
        <f>IFERROR(VLOOKUP(Government_revenues_table[[#This Row],[GFS Classification]],[1]!Table6_GFS_codes_classification[#Data],COLUMNS($F:G)+3,FALSE),"Do not enter data")</f>
        <v>Do not enter data</v>
      </c>
      <c r="D28" s="118" t="str">
        <f>IFERROR(VLOOKUP(Government_revenues_table[[#This Row],[GFS Classification]],[1]!Table6_GFS_codes_classification[#Data],COLUMNS($F:H)+3,FALSE),"Do not enter data")</f>
        <v>Do not enter data</v>
      </c>
      <c r="E28" s="118" t="str">
        <f>IFERROR(VLOOKUP(Government_revenues_table[[#This Row],[GFS Classification]],[1]!Table6_GFS_codes_classification[#Data],COLUMNS($F:I)+3,FALSE),"Do not enter data")</f>
        <v>Do not enter data</v>
      </c>
      <c r="F28" s="348" t="s">
        <v>329</v>
      </c>
      <c r="G28" s="302" t="s">
        <v>274</v>
      </c>
      <c r="H28" s="348" t="s">
        <v>730</v>
      </c>
      <c r="I28" s="348" t="s">
        <v>721</v>
      </c>
      <c r="J28" s="119">
        <v>16268562</v>
      </c>
      <c r="K28" s="348" t="s">
        <v>722</v>
      </c>
      <c r="M28" s="428" t="s">
        <v>332</v>
      </c>
      <c r="N28" s="428"/>
    </row>
    <row r="29" spans="2:21" ht="15" thickBot="1" x14ac:dyDescent="0.2">
      <c r="B29" s="118" t="str">
        <f>IFERROR(VLOOKUP(Government_revenues_table[[#This Row],[GFS Classification]],[1]!Table6_GFS_codes_classification[#Data],COLUMNS($F:F)+3,FALSE),"Do not enter data")</f>
        <v>Do not enter data</v>
      </c>
      <c r="C29" s="118" t="str">
        <f>IFERROR(VLOOKUP(Government_revenues_table[[#This Row],[GFS Classification]],[1]!Table6_GFS_codes_classification[#Data],COLUMNS($F:G)+3,FALSE),"Do not enter data")</f>
        <v>Do not enter data</v>
      </c>
      <c r="D29" s="118" t="str">
        <f>IFERROR(VLOOKUP(Government_revenues_table[[#This Row],[GFS Classification]],[1]!Table6_GFS_codes_classification[#Data],COLUMNS($F:H)+3,FALSE),"Do not enter data")</f>
        <v>Do not enter data</v>
      </c>
      <c r="E29" s="118" t="str">
        <f>IFERROR(VLOOKUP(Government_revenues_table[[#This Row],[GFS Classification]],[1]!Table6_GFS_codes_classification[#Data],COLUMNS($F:I)+3,FALSE),"Do not enter data")</f>
        <v>Do not enter data</v>
      </c>
      <c r="F29" s="348" t="s">
        <v>724</v>
      </c>
      <c r="G29" s="302" t="s">
        <v>274</v>
      </c>
      <c r="H29" s="348" t="s">
        <v>731</v>
      </c>
      <c r="I29" s="348" t="s">
        <v>721</v>
      </c>
      <c r="J29" s="119">
        <v>18009749</v>
      </c>
      <c r="K29" s="348" t="s">
        <v>722</v>
      </c>
      <c r="M29" s="120"/>
      <c r="N29" s="120"/>
    </row>
    <row r="30" spans="2:21" x14ac:dyDescent="0.15">
      <c r="B30" s="118" t="str">
        <f>IFERROR(VLOOKUP(Government_revenues_table[[#This Row],[GFS Classification]],[1]!Table6_GFS_codes_classification[#Data],COLUMNS($F:F)+3,FALSE),"Do not enter data")</f>
        <v>Do not enter data</v>
      </c>
      <c r="C30" s="118" t="str">
        <f>IFERROR(VLOOKUP(Government_revenues_table[[#This Row],[GFS Classification]],[1]!Table6_GFS_codes_classification[#Data],COLUMNS($F:G)+3,FALSE),"Do not enter data")</f>
        <v>Do not enter data</v>
      </c>
      <c r="D30" s="118" t="str">
        <f>IFERROR(VLOOKUP(Government_revenues_table[[#This Row],[GFS Classification]],[1]!Table6_GFS_codes_classification[#Data],COLUMNS($F:H)+3,FALSE),"Do not enter data")</f>
        <v>Do not enter data</v>
      </c>
      <c r="E30" s="118" t="str">
        <f>IFERROR(VLOOKUP(Government_revenues_table[[#This Row],[GFS Classification]],[1]!Table6_GFS_codes_classification[#Data],COLUMNS($F:I)+3,FALSE),"Do not enter data")</f>
        <v>Do not enter data</v>
      </c>
      <c r="F30" s="348" t="s">
        <v>333</v>
      </c>
      <c r="G30" s="302" t="s">
        <v>274</v>
      </c>
      <c r="H30" s="348" t="s">
        <v>732</v>
      </c>
      <c r="I30" s="348" t="s">
        <v>721</v>
      </c>
      <c r="J30" s="119">
        <v>1219634346</v>
      </c>
      <c r="K30" s="348" t="s">
        <v>722</v>
      </c>
      <c r="P30" s="121"/>
      <c r="Q30" s="112"/>
      <c r="R30" s="122"/>
      <c r="S30" s="112"/>
      <c r="T30" s="122"/>
      <c r="U30" s="112"/>
    </row>
    <row r="31" spans="2:21" x14ac:dyDescent="0.15">
      <c r="B31" s="118" t="str">
        <f>IFERROR(VLOOKUP(Government_revenues_table[[#This Row],[GFS Classification]],[1]!Table6_GFS_codes_classification[#Data],COLUMNS($F:F)+3,FALSE),"Do not enter data")</f>
        <v>Do not enter data</v>
      </c>
      <c r="C31" s="118" t="str">
        <f>IFERROR(VLOOKUP(Government_revenues_table[[#This Row],[GFS Classification]],[1]!Table6_GFS_codes_classification[#Data],COLUMNS($F:G)+3,FALSE),"Do not enter data")</f>
        <v>Do not enter data</v>
      </c>
      <c r="D31" s="118" t="str">
        <f>IFERROR(VLOOKUP(Government_revenues_table[[#This Row],[GFS Classification]],[1]!Table6_GFS_codes_classification[#Data],COLUMNS($F:H)+3,FALSE),"Do not enter data")</f>
        <v>Do not enter data</v>
      </c>
      <c r="E31" s="118" t="str">
        <f>IFERROR(VLOOKUP(Government_revenues_table[[#This Row],[GFS Classification]],[1]!Table6_GFS_codes_classification[#Data],COLUMNS($F:I)+3,FALSE),"Do not enter data")</f>
        <v>Do not enter data</v>
      </c>
      <c r="F31" s="348" t="s">
        <v>733</v>
      </c>
      <c r="G31" s="302" t="s">
        <v>274</v>
      </c>
      <c r="H31" s="348" t="s">
        <v>734</v>
      </c>
      <c r="I31" s="348" t="s">
        <v>729</v>
      </c>
      <c r="J31" s="119">
        <v>49569371</v>
      </c>
      <c r="K31" s="348" t="s">
        <v>722</v>
      </c>
      <c r="P31" s="417"/>
      <c r="Q31" s="417"/>
      <c r="R31" s="417"/>
      <c r="S31" s="417"/>
      <c r="T31" s="417"/>
      <c r="U31" s="417"/>
    </row>
    <row r="32" spans="2:21" x14ac:dyDescent="0.15">
      <c r="B32" s="118" t="str">
        <f>IFERROR(VLOOKUP(Government_revenues_table[[#This Row],[GFS Classification]],[1]!Table6_GFS_codes_classification[#Data],COLUMNS($F:F)+3,FALSE),"Do not enter data")</f>
        <v>Do not enter data</v>
      </c>
      <c r="C32" s="118" t="str">
        <f>IFERROR(VLOOKUP(Government_revenues_table[[#This Row],[GFS Classification]],[1]!Table6_GFS_codes_classification[#Data],COLUMNS($F:G)+3,FALSE),"Do not enter data")</f>
        <v>Do not enter data</v>
      </c>
      <c r="D32" s="118" t="str">
        <f>IFERROR(VLOOKUP(Government_revenues_table[[#This Row],[GFS Classification]],[1]!Table6_GFS_codes_classification[#Data],COLUMNS($F:H)+3,FALSE),"Do not enter data")</f>
        <v>Do not enter data</v>
      </c>
      <c r="E32" s="118" t="str">
        <f>IFERROR(VLOOKUP(Government_revenues_table[[#This Row],[GFS Classification]],[1]!Table6_GFS_codes_classification[#Data],COLUMNS($F:I)+3,FALSE),"Do not enter data")</f>
        <v>Do not enter data</v>
      </c>
      <c r="F32" s="348" t="s">
        <v>724</v>
      </c>
      <c r="G32" s="302" t="s">
        <v>274</v>
      </c>
      <c r="H32" s="348" t="s">
        <v>735</v>
      </c>
      <c r="I32" s="348" t="s">
        <v>736</v>
      </c>
      <c r="J32" s="119">
        <v>167201556</v>
      </c>
      <c r="K32" s="348" t="s">
        <v>722</v>
      </c>
    </row>
    <row r="33" spans="2:20" x14ac:dyDescent="0.15">
      <c r="B33" s="118" t="str">
        <f>IFERROR(VLOOKUP(Government_revenues_table[[#This Row],[GFS Classification]],[1]!Table6_GFS_codes_classification[#Data],COLUMNS($F:F)+3,FALSE),"Do not enter data")</f>
        <v>Do not enter data</v>
      </c>
      <c r="C33" s="118" t="str">
        <f>IFERROR(VLOOKUP(Government_revenues_table[[#This Row],[GFS Classification]],[1]!Table6_GFS_codes_classification[#Data],COLUMNS($F:G)+3,FALSE),"Do not enter data")</f>
        <v>Do not enter data</v>
      </c>
      <c r="D33" s="118" t="str">
        <f>IFERROR(VLOOKUP(Government_revenues_table[[#This Row],[GFS Classification]],[1]!Table6_GFS_codes_classification[#Data],COLUMNS($F:H)+3,FALSE),"Do not enter data")</f>
        <v>Do not enter data</v>
      </c>
      <c r="E33" s="118" t="str">
        <f>IFERROR(VLOOKUP(Government_revenues_table[[#This Row],[GFS Classification]],[1]!Table6_GFS_codes_classification[#Data],COLUMNS($F:I)+3,FALSE),"Do not enter data")</f>
        <v>Do not enter data</v>
      </c>
      <c r="F33" s="348" t="s">
        <v>737</v>
      </c>
      <c r="G33" s="302" t="s">
        <v>274</v>
      </c>
      <c r="H33" s="348" t="s">
        <v>738</v>
      </c>
      <c r="I33" s="348" t="s">
        <v>739</v>
      </c>
      <c r="J33" s="119">
        <v>192940990</v>
      </c>
      <c r="K33" s="348" t="s">
        <v>722</v>
      </c>
    </row>
    <row r="34" spans="2:20" x14ac:dyDescent="0.15">
      <c r="B34" s="118" t="str">
        <f>IFERROR(VLOOKUP(Government_revenues_table[[#This Row],[GFS Classification]],[1]!Table6_GFS_codes_classification[#Data],COLUMNS($F:F)+3,FALSE),"Do not enter data")</f>
        <v>Do not enter data</v>
      </c>
      <c r="C34" s="118" t="str">
        <f>IFERROR(VLOOKUP(Government_revenues_table[[#This Row],[GFS Classification]],[1]!Table6_GFS_codes_classification[#Data],COLUMNS($F:G)+3,FALSE),"Do not enter data")</f>
        <v>Do not enter data</v>
      </c>
      <c r="D34" s="118" t="str">
        <f>IFERROR(VLOOKUP(Government_revenues_table[[#This Row],[GFS Classification]],[1]!Table6_GFS_codes_classification[#Data],COLUMNS($F:H)+3,FALSE),"Do not enter data")</f>
        <v>Do not enter data</v>
      </c>
      <c r="E34" s="118" t="str">
        <f>IFERROR(VLOOKUP(Government_revenues_table[[#This Row],[GFS Classification]],[1]!Table6_GFS_codes_classification[#Data],COLUMNS($F:I)+3,FALSE),"Do not enter data")</f>
        <v>Do not enter data</v>
      </c>
      <c r="F34" s="348" t="s">
        <v>330</v>
      </c>
      <c r="G34" s="302" t="s">
        <v>274</v>
      </c>
      <c r="H34" s="348" t="s">
        <v>740</v>
      </c>
      <c r="I34" s="348" t="s">
        <v>729</v>
      </c>
      <c r="J34" s="119">
        <v>3240475537</v>
      </c>
      <c r="K34" s="348" t="s">
        <v>722</v>
      </c>
      <c r="R34" s="124"/>
    </row>
    <row r="35" spans="2:20" x14ac:dyDescent="0.15">
      <c r="B35" s="125" t="str">
        <f>IFERROR(VLOOKUP(Government_revenues_table[[#This Row],[GFS Classification]],[1]!Table6_GFS_codes_classification[#Data],COLUMNS($F:F)+3,FALSE),"Do not enter data")</f>
        <v>Do not enter data</v>
      </c>
      <c r="C35" s="125" t="str">
        <f>IFERROR(VLOOKUP(Government_revenues_table[[#This Row],[GFS Classification]],[1]!Table6_GFS_codes_classification[#Data],COLUMNS($F:G)+3,FALSE),"Do not enter data")</f>
        <v>Do not enter data</v>
      </c>
      <c r="D35" s="125" t="str">
        <f>IFERROR(VLOOKUP(Government_revenues_table[[#This Row],[GFS Classification]],[1]!Table6_GFS_codes_classification[#Data],COLUMNS($F:H)+3,FALSE),"Do not enter data")</f>
        <v>Do not enter data</v>
      </c>
      <c r="E35" s="125" t="str">
        <f>IFERROR(VLOOKUP(Government_revenues_table[[#This Row],[GFS Classification]],[1]!Table6_GFS_codes_classification[#Data],COLUMNS($F:I)+3,FALSE),"Do not enter data")</f>
        <v>Do not enter data</v>
      </c>
      <c r="F35" s="348" t="s">
        <v>333</v>
      </c>
      <c r="G35" s="302" t="s">
        <v>274</v>
      </c>
      <c r="H35" s="348" t="s">
        <v>741</v>
      </c>
      <c r="I35" s="348" t="s">
        <v>729</v>
      </c>
      <c r="J35" s="119">
        <v>20638070</v>
      </c>
      <c r="K35" s="348" t="s">
        <v>722</v>
      </c>
      <c r="R35" s="126"/>
    </row>
    <row r="36" spans="2:20" x14ac:dyDescent="0.15">
      <c r="B36" s="118" t="str">
        <f>IFERROR(VLOOKUP(Government_revenues_table[[#This Row],[GFS Classification]],[1]!Table6_GFS_codes_classification[#Data],COLUMNS($F:F)+3,FALSE),"Do not enter data")</f>
        <v>Do not enter data</v>
      </c>
      <c r="C36" s="118" t="str">
        <f>IFERROR(VLOOKUP(Government_revenues_table[[#This Row],[GFS Classification]],[1]!Table6_GFS_codes_classification[#Data],COLUMNS($F:G)+3,FALSE),"Do not enter data")</f>
        <v>Do not enter data</v>
      </c>
      <c r="D36" s="118" t="str">
        <f>IFERROR(VLOOKUP(Government_revenues_table[[#This Row],[GFS Classification]],[1]!Table6_GFS_codes_classification[#Data],COLUMNS($F:H)+3,FALSE),"Do not enter data")</f>
        <v>Do not enter data</v>
      </c>
      <c r="E36" s="118" t="str">
        <f>IFERROR(VLOOKUP(Government_revenues_table[[#This Row],[GFS Classification]],[1]!Table6_GFS_codes_classification[#Data],COLUMNS($F:I)+3,FALSE),"Do not enter data")</f>
        <v>Do not enter data</v>
      </c>
      <c r="F36" s="348" t="s">
        <v>333</v>
      </c>
      <c r="G36" s="302" t="s">
        <v>274</v>
      </c>
      <c r="H36" s="348" t="s">
        <v>742</v>
      </c>
      <c r="I36" s="348" t="s">
        <v>729</v>
      </c>
      <c r="J36" s="119">
        <v>0</v>
      </c>
      <c r="K36" s="348"/>
    </row>
    <row r="37" spans="2:20" x14ac:dyDescent="0.15">
      <c r="B37" s="118" t="str">
        <f>IFERROR(VLOOKUP(Government_revenues_table[[#This Row],[GFS Classification]],[1]!Table6_GFS_codes_classification[#Data],COLUMNS($F:F)+3,FALSE),"Do not enter data")</f>
        <v>Do not enter data</v>
      </c>
      <c r="C37" s="118" t="str">
        <f>IFERROR(VLOOKUP(Government_revenues_table[[#This Row],[GFS Classification]],[1]!Table6_GFS_codes_classification[#Data],COLUMNS($F:G)+3,FALSE),"Do not enter data")</f>
        <v>Do not enter data</v>
      </c>
      <c r="D37" s="118" t="str">
        <f>IFERROR(VLOOKUP(Government_revenues_table[[#This Row],[GFS Classification]],[1]!Table6_GFS_codes_classification[#Data],COLUMNS($F:H)+3,FALSE),"Do not enter data")</f>
        <v>Do not enter data</v>
      </c>
      <c r="E37" s="118" t="str">
        <f>IFERROR(VLOOKUP(Government_revenues_table[[#This Row],[GFS Classification]],[1]!Table6_GFS_codes_classification[#Data],COLUMNS($F:I)+3,FALSE),"Do not enter data")</f>
        <v>Do not enter data</v>
      </c>
      <c r="F37" s="348" t="s">
        <v>333</v>
      </c>
      <c r="G37" s="302" t="s">
        <v>274</v>
      </c>
      <c r="H37" s="348" t="s">
        <v>743</v>
      </c>
      <c r="I37" s="348" t="s">
        <v>729</v>
      </c>
      <c r="J37" s="119">
        <v>2289697504</v>
      </c>
      <c r="K37" s="348" t="s">
        <v>722</v>
      </c>
    </row>
    <row r="38" spans="2:20" x14ac:dyDescent="0.15">
      <c r="B38" s="118" t="str">
        <f>IFERROR(VLOOKUP(Government_revenues_table[[#This Row],[GFS Classification]],[1]!Table6_GFS_codes_classification[#Data],COLUMNS($F:F)+3,FALSE),"Do not enter data")</f>
        <v>Do not enter data</v>
      </c>
      <c r="C38" s="118" t="str">
        <f>IFERROR(VLOOKUP(Government_revenues_table[[#This Row],[GFS Classification]],[1]!Table6_GFS_codes_classification[#Data],COLUMNS($F:G)+3,FALSE),"Do not enter data")</f>
        <v>Do not enter data</v>
      </c>
      <c r="D38" s="118" t="str">
        <f>IFERROR(VLOOKUP(Government_revenues_table[[#This Row],[GFS Classification]],[1]!Table6_GFS_codes_classification[#Data],COLUMNS($F:H)+3,FALSE),"Do not enter data")</f>
        <v>Do not enter data</v>
      </c>
      <c r="E38" s="118" t="str">
        <f>IFERROR(VLOOKUP(Government_revenues_table[[#This Row],[GFS Classification]],[1]!Table6_GFS_codes_classification[#Data],COLUMNS($F:I)+3,FALSE),"Do not enter data")</f>
        <v>Do not enter data</v>
      </c>
      <c r="F38" s="348" t="s">
        <v>333</v>
      </c>
      <c r="G38" s="302" t="s">
        <v>274</v>
      </c>
      <c r="H38" s="348" t="s">
        <v>744</v>
      </c>
      <c r="I38" s="348" t="s">
        <v>729</v>
      </c>
      <c r="J38" s="119">
        <v>270708</v>
      </c>
      <c r="K38" s="348" t="s">
        <v>722</v>
      </c>
      <c r="T38" s="124"/>
    </row>
    <row r="39" spans="2:20" x14ac:dyDescent="0.15">
      <c r="B39" s="118" t="str">
        <f>IFERROR(VLOOKUP(Government_revenues_table[[#This Row],[GFS Classification]],[1]!Table6_GFS_codes_classification[#Data],COLUMNS($F:F)+3,FALSE),"Do not enter data")</f>
        <v>Do not enter data</v>
      </c>
      <c r="C39" s="118" t="str">
        <f>IFERROR(VLOOKUP(Government_revenues_table[[#This Row],[GFS Classification]],[1]!Table6_GFS_codes_classification[#Data],COLUMNS($F:G)+3,FALSE),"Do not enter data")</f>
        <v>Do not enter data</v>
      </c>
      <c r="D39" s="118" t="str">
        <f>IFERROR(VLOOKUP(Government_revenues_table[[#This Row],[GFS Classification]],[1]!Table6_GFS_codes_classification[#Data],COLUMNS($F:H)+3,FALSE),"Do not enter data")</f>
        <v>Do not enter data</v>
      </c>
      <c r="E39" s="118" t="str">
        <f>IFERROR(VLOOKUP(Government_revenues_table[[#This Row],[GFS Classification]],[1]!Table6_GFS_codes_classification[#Data],COLUMNS($F:I)+3,FALSE),"Do not enter data")</f>
        <v>Do not enter data</v>
      </c>
      <c r="F39" s="348" t="s">
        <v>333</v>
      </c>
      <c r="G39" s="302" t="s">
        <v>274</v>
      </c>
      <c r="H39" s="348" t="s">
        <v>745</v>
      </c>
      <c r="I39" s="348" t="s">
        <v>729</v>
      </c>
      <c r="J39" s="119">
        <v>48215771</v>
      </c>
      <c r="K39" s="348" t="s">
        <v>722</v>
      </c>
      <c r="T39" s="126"/>
    </row>
    <row r="40" spans="2:20" x14ac:dyDescent="0.15">
      <c r="B40" s="118" t="str">
        <f>IFERROR(VLOOKUP(Government_revenues_table[[#This Row],[GFS Classification]],[1]!Table6_GFS_codes_classification[#Data],COLUMNS($F:F)+3,FALSE),"Do not enter data")</f>
        <v>Do not enter data</v>
      </c>
      <c r="C40" s="118" t="str">
        <f>IFERROR(VLOOKUP(Government_revenues_table[[#This Row],[GFS Classification]],[1]!Table6_GFS_codes_classification[#Data],COLUMNS($F:G)+3,FALSE),"Do not enter data")</f>
        <v>Do not enter data</v>
      </c>
      <c r="D40" s="118" t="str">
        <f>IFERROR(VLOOKUP(Government_revenues_table[[#This Row],[GFS Classification]],[1]!Table6_GFS_codes_classification[#Data],COLUMNS($F:H)+3,FALSE),"Do not enter data")</f>
        <v>Do not enter data</v>
      </c>
      <c r="E40" s="118" t="str">
        <f>IFERROR(VLOOKUP(Government_revenues_table[[#This Row],[GFS Classification]],[1]!Table6_GFS_codes_classification[#Data],COLUMNS($F:I)+3,FALSE),"Do not enter data")</f>
        <v>Do not enter data</v>
      </c>
      <c r="F40" s="348" t="s">
        <v>333</v>
      </c>
      <c r="G40" s="302" t="s">
        <v>274</v>
      </c>
      <c r="H40" s="348" t="s">
        <v>746</v>
      </c>
      <c r="I40" s="348" t="s">
        <v>729</v>
      </c>
      <c r="J40" s="119">
        <v>46596580</v>
      </c>
      <c r="K40" s="348" t="s">
        <v>722</v>
      </c>
    </row>
    <row r="41" spans="2:20" x14ac:dyDescent="0.15">
      <c r="B41" s="118" t="str">
        <f>IFERROR(VLOOKUP(Government_revenues_table[[#This Row],[GFS Classification]],[1]!Table6_GFS_codes_classification[#Data],COLUMNS($F:F)+3,FALSE),"Do not enter data")</f>
        <v>Do not enter data</v>
      </c>
      <c r="C41" s="118" t="str">
        <f>IFERROR(VLOOKUP(Government_revenues_table[[#This Row],[GFS Classification]],[1]!Table6_GFS_codes_classification[#Data],COLUMNS($F:G)+3,FALSE),"Do not enter data")</f>
        <v>Do not enter data</v>
      </c>
      <c r="D41" s="118" t="str">
        <f>IFERROR(VLOOKUP(Government_revenues_table[[#This Row],[GFS Classification]],[1]!Table6_GFS_codes_classification[#Data],COLUMNS($F:H)+3,FALSE),"Do not enter data")</f>
        <v>Do not enter data</v>
      </c>
      <c r="E41" s="118" t="str">
        <f>IFERROR(VLOOKUP(Government_revenues_table[[#This Row],[GFS Classification]],[1]!Table6_GFS_codes_classification[#Data],COLUMNS($F:I)+3,FALSE),"Do not enter data")</f>
        <v>Do not enter data</v>
      </c>
      <c r="F41" s="348" t="s">
        <v>333</v>
      </c>
      <c r="G41" s="302" t="s">
        <v>274</v>
      </c>
      <c r="H41" s="348" t="s">
        <v>747</v>
      </c>
      <c r="I41" s="348" t="s">
        <v>729</v>
      </c>
      <c r="J41" s="119">
        <v>12539983</v>
      </c>
      <c r="K41" s="348" t="s">
        <v>722</v>
      </c>
      <c r="R41" s="124"/>
    </row>
    <row r="42" spans="2:20" x14ac:dyDescent="0.15">
      <c r="B42" s="118" t="str">
        <f>IFERROR(VLOOKUP(Government_revenues_table[[#This Row],[GFS Classification]],[1]!Table6_GFS_codes_classification[#Data],COLUMNS($F:F)+3,FALSE),"Do not enter data")</f>
        <v>Do not enter data</v>
      </c>
      <c r="C42" s="118" t="str">
        <f>IFERROR(VLOOKUP(Government_revenues_table[[#This Row],[GFS Classification]],[1]!Table6_GFS_codes_classification[#Data],COLUMNS($F:G)+3,FALSE),"Do not enter data")</f>
        <v>Do not enter data</v>
      </c>
      <c r="D42" s="118" t="str">
        <f>IFERROR(VLOOKUP(Government_revenues_table[[#This Row],[GFS Classification]],[1]!Table6_GFS_codes_classification[#Data],COLUMNS($F:H)+3,FALSE),"Do not enter data")</f>
        <v>Do not enter data</v>
      </c>
      <c r="E42" s="118" t="str">
        <f>IFERROR(VLOOKUP(Government_revenues_table[[#This Row],[GFS Classification]],[1]!Table6_GFS_codes_classification[#Data],COLUMNS($F:I)+3,FALSE),"Do not enter data")</f>
        <v>Do not enter data</v>
      </c>
      <c r="F42" s="348" t="s">
        <v>333</v>
      </c>
      <c r="G42" s="302" t="s">
        <v>274</v>
      </c>
      <c r="H42" s="348" t="s">
        <v>748</v>
      </c>
      <c r="I42" s="348" t="s">
        <v>729</v>
      </c>
      <c r="J42" s="119">
        <v>0</v>
      </c>
      <c r="K42" s="348"/>
      <c r="R42" s="126"/>
      <c r="T42" s="124"/>
    </row>
    <row r="43" spans="2:20" x14ac:dyDescent="0.15">
      <c r="B43" s="118" t="str">
        <f>IFERROR(VLOOKUP(Government_revenues_table[[#This Row],[GFS Classification]],[1]!Table6_GFS_codes_classification[#Data],COLUMNS($F:F)+3,FALSE),"Do not enter data")</f>
        <v>Do not enter data</v>
      </c>
      <c r="C43" s="118" t="str">
        <f>IFERROR(VLOOKUP(Government_revenues_table[[#This Row],[GFS Classification]],[1]!Table6_GFS_codes_classification[#Data],COLUMNS($F:G)+3,FALSE),"Do not enter data")</f>
        <v>Do not enter data</v>
      </c>
      <c r="D43" s="118" t="str">
        <f>IFERROR(VLOOKUP(Government_revenues_table[[#This Row],[GFS Classification]],[1]!Table6_GFS_codes_classification[#Data],COLUMNS($F:H)+3,FALSE),"Do not enter data")</f>
        <v>Do not enter data</v>
      </c>
      <c r="E43" s="118" t="str">
        <f>IFERROR(VLOOKUP(Government_revenues_table[[#This Row],[GFS Classification]],[1]!Table6_GFS_codes_classification[#Data],COLUMNS($F:I)+3,FALSE),"Do not enter data")</f>
        <v>Do not enter data</v>
      </c>
      <c r="F43" s="348" t="s">
        <v>333</v>
      </c>
      <c r="G43" s="302" t="s">
        <v>274</v>
      </c>
      <c r="H43" s="348" t="s">
        <v>749</v>
      </c>
      <c r="I43" s="348" t="s">
        <v>729</v>
      </c>
      <c r="J43" s="119">
        <v>0</v>
      </c>
      <c r="K43" s="348"/>
      <c r="R43" s="126"/>
      <c r="T43" s="126"/>
    </row>
    <row r="44" spans="2:20" x14ac:dyDescent="0.15">
      <c r="B44" s="125" t="str">
        <f>IFERROR(VLOOKUP(Government_revenues_table[[#This Row],[GFS Classification]],[1]!Table6_GFS_codes_classification[#Data],COLUMNS($F:F)+3,FALSE),"Do not enter data")</f>
        <v>Do not enter data</v>
      </c>
      <c r="C44" s="125" t="str">
        <f>IFERROR(VLOOKUP(Government_revenues_table[[#This Row],[GFS Classification]],[1]!Table6_GFS_codes_classification[#Data],COLUMNS($F:G)+3,FALSE),"Do not enter data")</f>
        <v>Do not enter data</v>
      </c>
      <c r="D44" s="125" t="str">
        <f>IFERROR(VLOOKUP(Government_revenues_table[[#This Row],[GFS Classification]],[1]!Table6_GFS_codes_classification[#Data],COLUMNS($F:H)+3,FALSE),"Do not enter data")</f>
        <v>Do not enter data</v>
      </c>
      <c r="E44" s="125" t="str">
        <f>IFERROR(VLOOKUP(Government_revenues_table[[#This Row],[GFS Classification]],[1]!Table6_GFS_codes_classification[#Data],COLUMNS($F:I)+3,FALSE),"Do not enter data")</f>
        <v>Do not enter data</v>
      </c>
      <c r="F44" s="348" t="s">
        <v>333</v>
      </c>
      <c r="G44" s="302" t="s">
        <v>274</v>
      </c>
      <c r="H44" s="348" t="s">
        <v>750</v>
      </c>
      <c r="I44" s="348" t="s">
        <v>729</v>
      </c>
      <c r="J44" s="119">
        <v>13601414</v>
      </c>
      <c r="K44" s="348" t="s">
        <v>722</v>
      </c>
      <c r="R44" s="126"/>
      <c r="T44" s="124"/>
    </row>
    <row r="45" spans="2:20" x14ac:dyDescent="0.15">
      <c r="B45" s="118" t="str">
        <f>IFERROR(VLOOKUP(Government_revenues_table[[#This Row],[GFS Classification]],[1]!Table6_GFS_codes_classification[#Data],COLUMNS($F:F)+3,FALSE),"Do not enter data")</f>
        <v>Do not enter data</v>
      </c>
      <c r="C45" s="118" t="str">
        <f>IFERROR(VLOOKUP(Government_revenues_table[[#This Row],[GFS Classification]],[1]!Table6_GFS_codes_classification[#Data],COLUMNS($F:G)+3,FALSE),"Do not enter data")</f>
        <v>Do not enter data</v>
      </c>
      <c r="D45" s="118" t="str">
        <f>IFERROR(VLOOKUP(Government_revenues_table[[#This Row],[GFS Classification]],[1]!Table6_GFS_codes_classification[#Data],COLUMNS($F:H)+3,FALSE),"Do not enter data")</f>
        <v>Do not enter data</v>
      </c>
      <c r="E45" s="118" t="str">
        <f>IFERROR(VLOOKUP(Government_revenues_table[[#This Row],[GFS Classification]],[1]!Table6_GFS_codes_classification[#Data],COLUMNS($F:I)+3,FALSE),"Do not enter data")</f>
        <v>Do not enter data</v>
      </c>
      <c r="F45" s="348" t="s">
        <v>333</v>
      </c>
      <c r="G45" s="302" t="s">
        <v>274</v>
      </c>
      <c r="H45" s="348" t="s">
        <v>751</v>
      </c>
      <c r="I45" s="348" t="s">
        <v>729</v>
      </c>
      <c r="J45" s="119">
        <v>18518522</v>
      </c>
      <c r="K45" s="348" t="s">
        <v>722</v>
      </c>
      <c r="T45" s="124"/>
    </row>
    <row r="46" spans="2:20" x14ac:dyDescent="0.15">
      <c r="B46" s="118" t="str">
        <f>IFERROR(VLOOKUP(Government_revenues_table[[#This Row],[GFS Classification]],[1]!Table6_GFS_codes_classification[#Data],COLUMNS($F:F)+3,FALSE),"Do not enter data")</f>
        <v>Do not enter data</v>
      </c>
      <c r="C46" s="118" t="str">
        <f>IFERROR(VLOOKUP(Government_revenues_table[[#This Row],[GFS Classification]],[1]!Table6_GFS_codes_classification[#Data],COLUMNS($F:G)+3,FALSE),"Do not enter data")</f>
        <v>Do not enter data</v>
      </c>
      <c r="D46" s="118" t="str">
        <f>IFERROR(VLOOKUP(Government_revenues_table[[#This Row],[GFS Classification]],[1]!Table6_GFS_codes_classification[#Data],COLUMNS($F:H)+3,FALSE),"Do not enter data")</f>
        <v>Do not enter data</v>
      </c>
      <c r="E46" s="118" t="str">
        <f>IFERROR(VLOOKUP(Government_revenues_table[[#This Row],[GFS Classification]],[1]!Table6_GFS_codes_classification[#Data],COLUMNS($F:I)+3,FALSE),"Do not enter data")</f>
        <v>Do not enter data</v>
      </c>
      <c r="F46" s="348" t="s">
        <v>333</v>
      </c>
      <c r="G46" s="302" t="s">
        <v>274</v>
      </c>
      <c r="H46" s="348" t="s">
        <v>752</v>
      </c>
      <c r="I46" s="348" t="s">
        <v>729</v>
      </c>
      <c r="J46" s="119">
        <v>36687927</v>
      </c>
      <c r="K46" s="348" t="s">
        <v>722</v>
      </c>
    </row>
    <row r="47" spans="2:20" x14ac:dyDescent="0.15">
      <c r="B47" s="118" t="str">
        <f>IFERROR(VLOOKUP(Government_revenues_table[[#This Row],[GFS Classification]],[1]!Table6_GFS_codes_classification[#Data],COLUMNS($F:F)+3,FALSE),"Do not enter data")</f>
        <v>Do not enter data</v>
      </c>
      <c r="C47" s="118" t="str">
        <f>IFERROR(VLOOKUP(Government_revenues_table[[#This Row],[GFS Classification]],[1]!Table6_GFS_codes_classification[#Data],COLUMNS($F:G)+3,FALSE),"Do not enter data")</f>
        <v>Do not enter data</v>
      </c>
      <c r="D47" s="118" t="str">
        <f>IFERROR(VLOOKUP(Government_revenues_table[[#This Row],[GFS Classification]],[1]!Table6_GFS_codes_classification[#Data],COLUMNS($F:H)+3,FALSE),"Do not enter data")</f>
        <v>Do not enter data</v>
      </c>
      <c r="E47" s="118" t="str">
        <f>IFERROR(VLOOKUP(Government_revenues_table[[#This Row],[GFS Classification]],[1]!Table6_GFS_codes_classification[#Data],COLUMNS($F:I)+3,FALSE),"Do not enter data")</f>
        <v>Do not enter data</v>
      </c>
      <c r="F47" s="348" t="s">
        <v>333</v>
      </c>
      <c r="G47" s="302" t="s">
        <v>274</v>
      </c>
      <c r="H47" s="348" t="s">
        <v>753</v>
      </c>
      <c r="I47" s="348" t="s">
        <v>729</v>
      </c>
      <c r="J47" s="119">
        <v>1866722913</v>
      </c>
      <c r="K47" s="348" t="s">
        <v>722</v>
      </c>
      <c r="T47" s="126"/>
    </row>
    <row r="48" spans="2:20" x14ac:dyDescent="0.15">
      <c r="B48" s="125" t="str">
        <f>IFERROR(VLOOKUP(Government_revenues_table[[#This Row],[GFS Classification]],[1]!Table6_GFS_codes_classification[#Data],COLUMNS($F:F)+3,FALSE),"Do not enter data")</f>
        <v>Do not enter data</v>
      </c>
      <c r="C48" s="125" t="str">
        <f>IFERROR(VLOOKUP(Government_revenues_table[[#This Row],[GFS Classification]],[1]!Table6_GFS_codes_classification[#Data],COLUMNS($F:G)+3,FALSE),"Do not enter data")</f>
        <v>Do not enter data</v>
      </c>
      <c r="D48" s="125" t="str">
        <f>IFERROR(VLOOKUP(Government_revenues_table[[#This Row],[GFS Classification]],[1]!Table6_GFS_codes_classification[#Data],COLUMNS($F:H)+3,FALSE),"Do not enter data")</f>
        <v>Do not enter data</v>
      </c>
      <c r="E48" s="125" t="str">
        <f>IFERROR(VLOOKUP(Government_revenues_table[[#This Row],[GFS Classification]],[1]!Table6_GFS_codes_classification[#Data],COLUMNS($F:I)+3,FALSE),"Do not enter data")</f>
        <v>Do not enter data</v>
      </c>
      <c r="F48" s="348" t="s">
        <v>333</v>
      </c>
      <c r="G48" s="302" t="s">
        <v>274</v>
      </c>
      <c r="H48" s="348" t="s">
        <v>754</v>
      </c>
      <c r="I48" s="348" t="s">
        <v>729</v>
      </c>
      <c r="J48" s="119">
        <v>70684971</v>
      </c>
      <c r="K48" s="348" t="s">
        <v>722</v>
      </c>
      <c r="T48" s="126"/>
    </row>
    <row r="49" spans="2:20" x14ac:dyDescent="0.15">
      <c r="B49" s="125" t="str">
        <f>IFERROR(VLOOKUP(Government_revenues_table[[#This Row],[GFS Classification]],[1]!Table6_GFS_codes_classification[#Data],COLUMNS($F:F)+3,FALSE),"Do not enter data")</f>
        <v>Do not enter data</v>
      </c>
      <c r="C49" s="125" t="str">
        <f>IFERROR(VLOOKUP(Government_revenues_table[[#This Row],[GFS Classification]],[1]!Table6_GFS_codes_classification[#Data],COLUMNS($F:G)+3,FALSE),"Do not enter data")</f>
        <v>Do not enter data</v>
      </c>
      <c r="D49" s="125" t="str">
        <f>IFERROR(VLOOKUP(Government_revenues_table[[#This Row],[GFS Classification]],[1]!Table6_GFS_codes_classification[#Data],COLUMNS($F:H)+3,FALSE),"Do not enter data")</f>
        <v>Do not enter data</v>
      </c>
      <c r="E49" s="125" t="str">
        <f>IFERROR(VLOOKUP(Government_revenues_table[[#This Row],[GFS Classification]],[1]!Table6_GFS_codes_classification[#Data],COLUMNS($F:I)+3,FALSE),"Do not enter data")</f>
        <v>Do not enter data</v>
      </c>
      <c r="F49" s="348" t="s">
        <v>755</v>
      </c>
      <c r="G49" s="302" t="s">
        <v>274</v>
      </c>
      <c r="H49" s="348" t="s">
        <v>756</v>
      </c>
      <c r="I49" s="348" t="s">
        <v>729</v>
      </c>
      <c r="J49" s="119">
        <v>64822714</v>
      </c>
      <c r="K49" s="348" t="s">
        <v>722</v>
      </c>
      <c r="T49" s="126"/>
    </row>
    <row r="50" spans="2:20" x14ac:dyDescent="0.15">
      <c r="B50" s="125" t="str">
        <f>IFERROR(VLOOKUP(Government_revenues_table[[#This Row],[GFS Classification]],[1]!Table6_GFS_codes_classification[#Data],COLUMNS($F:F)+3,FALSE),"Do not enter data")</f>
        <v>Do not enter data</v>
      </c>
      <c r="C50" s="125" t="str">
        <f>IFERROR(VLOOKUP(Government_revenues_table[[#This Row],[GFS Classification]],[1]!Table6_GFS_codes_classification[#Data],COLUMNS($F:G)+3,FALSE),"Do not enter data")</f>
        <v>Do not enter data</v>
      </c>
      <c r="D50" s="125" t="str">
        <f>IFERROR(VLOOKUP(Government_revenues_table[[#This Row],[GFS Classification]],[1]!Table6_GFS_codes_classification[#Data],COLUMNS($F:H)+3,FALSE),"Do not enter data")</f>
        <v>Do not enter data</v>
      </c>
      <c r="E50" s="125" t="str">
        <f>IFERROR(VLOOKUP(Government_revenues_table[[#This Row],[GFS Classification]],[1]!Table6_GFS_codes_classification[#Data],COLUMNS($F:I)+3,FALSE),"Do not enter data")</f>
        <v>Do not enter data</v>
      </c>
      <c r="F50" s="348" t="s">
        <v>757</v>
      </c>
      <c r="G50" s="302" t="s">
        <v>274</v>
      </c>
      <c r="H50" s="348" t="s">
        <v>758</v>
      </c>
      <c r="I50" s="348" t="s">
        <v>721</v>
      </c>
      <c r="J50" s="119">
        <v>905055</v>
      </c>
      <c r="K50" s="348" t="s">
        <v>722</v>
      </c>
      <c r="T50" s="126"/>
    </row>
    <row r="51" spans="2:20" x14ac:dyDescent="0.15">
      <c r="B51" s="125" t="str">
        <f>IFERROR(VLOOKUP(Government_revenues_table[[#This Row],[GFS Classification]],[1]!Table6_GFS_codes_classification[#Data],COLUMNS($F:F)+3,FALSE),"Do not enter data")</f>
        <v>Do not enter data</v>
      </c>
      <c r="C51" s="125" t="str">
        <f>IFERROR(VLOOKUP(Government_revenues_table[[#This Row],[GFS Classification]],[1]!Table6_GFS_codes_classification[#Data],COLUMNS($F:G)+3,FALSE),"Do not enter data")</f>
        <v>Do not enter data</v>
      </c>
      <c r="D51" s="125" t="str">
        <f>IFERROR(VLOOKUP(Government_revenues_table[[#This Row],[GFS Classification]],[1]!Table6_GFS_codes_classification[#Data],COLUMNS($F:H)+3,FALSE),"Do not enter data")</f>
        <v>Do not enter data</v>
      </c>
      <c r="E51" s="125" t="str">
        <f>IFERROR(VLOOKUP(Government_revenues_table[[#This Row],[GFS Classification]],[1]!Table6_GFS_codes_classification[#Data],COLUMNS($F:I)+3,FALSE),"Do not enter data")</f>
        <v>Do not enter data</v>
      </c>
      <c r="F51" s="348" t="s">
        <v>757</v>
      </c>
      <c r="G51" s="302" t="s">
        <v>274</v>
      </c>
      <c r="H51" s="348" t="s">
        <v>759</v>
      </c>
      <c r="I51" s="348" t="s">
        <v>721</v>
      </c>
      <c r="J51" s="119">
        <v>344781</v>
      </c>
      <c r="K51" s="348" t="s">
        <v>722</v>
      </c>
      <c r="T51" s="126"/>
    </row>
    <row r="52" spans="2:20" x14ac:dyDescent="0.15">
      <c r="B52" s="125" t="str">
        <f>IFERROR(VLOOKUP(Government_revenues_table[[#This Row],[GFS Classification]],[1]!Table6_GFS_codes_classification[#Data],COLUMNS($F:F)+3,FALSE),"Do not enter data")</f>
        <v>Do not enter data</v>
      </c>
      <c r="C52" s="125" t="str">
        <f>IFERROR(VLOOKUP(Government_revenues_table[[#This Row],[GFS Classification]],[1]!Table6_GFS_codes_classification[#Data],COLUMNS($F:G)+3,FALSE),"Do not enter data")</f>
        <v>Do not enter data</v>
      </c>
      <c r="D52" s="125" t="str">
        <f>IFERROR(VLOOKUP(Government_revenues_table[[#This Row],[GFS Classification]],[1]!Table6_GFS_codes_classification[#Data],COLUMNS($F:H)+3,FALSE),"Do not enter data")</f>
        <v>Do not enter data</v>
      </c>
      <c r="E52" s="125" t="str">
        <f>IFERROR(VLOOKUP(Government_revenues_table[[#This Row],[GFS Classification]],[1]!Table6_GFS_codes_classification[#Data],COLUMNS($F:I)+3,FALSE),"Do not enter data")</f>
        <v>Do not enter data</v>
      </c>
      <c r="F52" s="348" t="s">
        <v>724</v>
      </c>
      <c r="G52" s="348" t="s">
        <v>275</v>
      </c>
      <c r="H52" s="348" t="s">
        <v>725</v>
      </c>
      <c r="I52" s="348" t="s">
        <v>721</v>
      </c>
      <c r="J52" s="123">
        <v>23340</v>
      </c>
      <c r="K52" s="348" t="s">
        <v>722</v>
      </c>
      <c r="T52" s="126"/>
    </row>
    <row r="53" spans="2:20" x14ac:dyDescent="0.15">
      <c r="B53" s="125" t="str">
        <f>IFERROR(VLOOKUP(Government_revenues_table[[#This Row],[GFS Classification]],[1]!Table6_GFS_codes_classification[#Data],COLUMNS($F:F)+3,FALSE),"Do not enter data")</f>
        <v>Do not enter data</v>
      </c>
      <c r="C53" s="125" t="str">
        <f>IFERROR(VLOOKUP(Government_revenues_table[[#This Row],[GFS Classification]],[1]!Table6_GFS_codes_classification[#Data],COLUMNS($F:G)+3,FALSE),"Do not enter data")</f>
        <v>Do not enter data</v>
      </c>
      <c r="D53" s="125" t="str">
        <f>IFERROR(VLOOKUP(Government_revenues_table[[#This Row],[GFS Classification]],[1]!Table6_GFS_codes_classification[#Data],COLUMNS($F:H)+3,FALSE),"Do not enter data")</f>
        <v>Do not enter data</v>
      </c>
      <c r="E53" s="125" t="str">
        <f>IFERROR(VLOOKUP(Government_revenues_table[[#This Row],[GFS Classification]],[1]!Table6_GFS_codes_classification[#Data],COLUMNS($F:I)+3,FALSE),"Do not enter data")</f>
        <v>Do not enter data</v>
      </c>
      <c r="F53" s="348" t="s">
        <v>724</v>
      </c>
      <c r="G53" s="348" t="s">
        <v>275</v>
      </c>
      <c r="H53" s="348" t="s">
        <v>735</v>
      </c>
      <c r="I53" s="348" t="s">
        <v>721</v>
      </c>
      <c r="J53" s="123">
        <v>534448</v>
      </c>
      <c r="K53" s="348" t="s">
        <v>722</v>
      </c>
      <c r="T53" s="126"/>
    </row>
    <row r="54" spans="2:20" x14ac:dyDescent="0.15">
      <c r="B54" s="125" t="str">
        <f>IFERROR(VLOOKUP(Government_revenues_table[[#This Row],[GFS Classification]],[1]!Table6_GFS_codes_classification[#Data],COLUMNS($F:F)+3,FALSE),"Do not enter data")</f>
        <v>Do not enter data</v>
      </c>
      <c r="C54" s="125" t="str">
        <f>IFERROR(VLOOKUP(Government_revenues_table[[#This Row],[GFS Classification]],[1]!Table6_GFS_codes_classification[#Data],COLUMNS($F:G)+3,FALSE),"Do not enter data")</f>
        <v>Do not enter data</v>
      </c>
      <c r="D54" s="125" t="str">
        <f>IFERROR(VLOOKUP(Government_revenues_table[[#This Row],[GFS Classification]],[1]!Table6_GFS_codes_classification[#Data],COLUMNS($F:H)+3,FALSE),"Do not enter data")</f>
        <v>Do not enter data</v>
      </c>
      <c r="E54" s="125" t="str">
        <f>IFERROR(VLOOKUP(Government_revenues_table[[#This Row],[GFS Classification]],[1]!Table6_GFS_codes_classification[#Data],COLUMNS($F:I)+3,FALSE),"Do not enter data")</f>
        <v>Do not enter data</v>
      </c>
      <c r="F54" s="348" t="s">
        <v>724</v>
      </c>
      <c r="G54" s="348" t="s">
        <v>275</v>
      </c>
      <c r="H54" s="348" t="s">
        <v>731</v>
      </c>
      <c r="I54" s="348" t="s">
        <v>721</v>
      </c>
      <c r="J54" s="123">
        <v>924907</v>
      </c>
      <c r="K54" s="348" t="s">
        <v>722</v>
      </c>
      <c r="T54" s="126"/>
    </row>
    <row r="55" spans="2:20" x14ac:dyDescent="0.15">
      <c r="B55" s="125" t="str">
        <f>IFERROR(VLOOKUP(Government_revenues_table[[#This Row],[GFS Classification]],[1]!Table6_GFS_codes_classification[#Data],COLUMNS($F:F)+3,FALSE),"Do not enter data")</f>
        <v>Do not enter data</v>
      </c>
      <c r="C55" s="125" t="str">
        <f>IFERROR(VLOOKUP(Government_revenues_table[[#This Row],[GFS Classification]],[1]!Table6_GFS_codes_classification[#Data],COLUMNS($F:G)+3,FALSE),"Do not enter data")</f>
        <v>Do not enter data</v>
      </c>
      <c r="D55" s="125" t="str">
        <f>IFERROR(VLOOKUP(Government_revenues_table[[#This Row],[GFS Classification]],[1]!Table6_GFS_codes_classification[#Data],COLUMNS($F:H)+3,FALSE),"Do not enter data")</f>
        <v>Do not enter data</v>
      </c>
      <c r="E55" s="125" t="str">
        <f>IFERROR(VLOOKUP(Government_revenues_table[[#This Row],[GFS Classification]],[1]!Table6_GFS_codes_classification[#Data],COLUMNS($F:I)+3,FALSE),"Do not enter data")</f>
        <v>Do not enter data</v>
      </c>
      <c r="F55" s="348" t="s">
        <v>330</v>
      </c>
      <c r="G55" s="348" t="s">
        <v>275</v>
      </c>
      <c r="H55" s="348" t="s">
        <v>740</v>
      </c>
      <c r="I55" s="348" t="s">
        <v>729</v>
      </c>
      <c r="J55" s="123">
        <v>1781145</v>
      </c>
      <c r="K55" s="348" t="s">
        <v>722</v>
      </c>
      <c r="T55" s="126"/>
    </row>
    <row r="56" spans="2:20" x14ac:dyDescent="0.15">
      <c r="B56" s="125" t="str">
        <f>IFERROR(VLOOKUP(Government_revenues_table[[#This Row],[GFS Classification]],[1]!Table6_GFS_codes_classification[#Data],COLUMNS($F:F)+3,FALSE),"Do not enter data")</f>
        <v>Do not enter data</v>
      </c>
      <c r="C56" s="125" t="str">
        <f>IFERROR(VLOOKUP(Government_revenues_table[[#This Row],[GFS Classification]],[1]!Table6_GFS_codes_classification[#Data],COLUMNS($F:G)+3,FALSE),"Do not enter data")</f>
        <v>Do not enter data</v>
      </c>
      <c r="D56" s="125" t="str">
        <f>IFERROR(VLOOKUP(Government_revenues_table[[#This Row],[GFS Classification]],[1]!Table6_GFS_codes_classification[#Data],COLUMNS($F:H)+3,FALSE),"Do not enter data")</f>
        <v>Do not enter data</v>
      </c>
      <c r="E56" s="125" t="str">
        <f>IFERROR(VLOOKUP(Government_revenues_table[[#This Row],[GFS Classification]],[1]!Table6_GFS_codes_classification[#Data],COLUMNS($F:I)+3,FALSE),"Do not enter data")</f>
        <v>Do not enter data</v>
      </c>
      <c r="F56" s="348" t="s">
        <v>733</v>
      </c>
      <c r="G56" s="348" t="s">
        <v>275</v>
      </c>
      <c r="H56" s="348" t="s">
        <v>734</v>
      </c>
      <c r="I56" s="348" t="s">
        <v>729</v>
      </c>
      <c r="J56" s="123">
        <v>1000</v>
      </c>
      <c r="K56" s="348" t="s">
        <v>722</v>
      </c>
      <c r="T56" s="126"/>
    </row>
    <row r="57" spans="2:20" x14ac:dyDescent="0.15">
      <c r="B57" s="125" t="str">
        <f>IFERROR(VLOOKUP(Government_revenues_table[[#This Row],[GFS Classification]],[1]!Table6_GFS_codes_classification[#Data],COLUMNS($F:F)+3,FALSE),"Do not enter data")</f>
        <v>Do not enter data</v>
      </c>
      <c r="C57" s="125" t="str">
        <f>IFERROR(VLOOKUP(Government_revenues_table[[#This Row],[GFS Classification]],[1]!Table6_GFS_codes_classification[#Data],COLUMNS($F:G)+3,FALSE),"Do not enter data")</f>
        <v>Do not enter data</v>
      </c>
      <c r="D57" s="125" t="str">
        <f>IFERROR(VLOOKUP(Government_revenues_table[[#This Row],[GFS Classification]],[1]!Table6_GFS_codes_classification[#Data],COLUMNS($F:H)+3,FALSE),"Do not enter data")</f>
        <v>Do not enter data</v>
      </c>
      <c r="E57" s="125" t="str">
        <f>IFERROR(VLOOKUP(Government_revenues_table[[#This Row],[GFS Classification]],[1]!Table6_GFS_codes_classification[#Data],COLUMNS($F:I)+3,FALSE),"Do not enter data")</f>
        <v>Do not enter data</v>
      </c>
      <c r="J57" s="123"/>
      <c r="T57" s="126"/>
    </row>
    <row r="58" spans="2:20" x14ac:dyDescent="0.15">
      <c r="B58" s="118" t="str">
        <f>IFERROR(VLOOKUP(Government_revenues_table[[#This Row],[GFS Classification]],[1]!Table6_GFS_codes_classification[#Data],COLUMNS($F:F)+3,FALSE),"Do not enter data")</f>
        <v>Do not enter data</v>
      </c>
      <c r="C58" s="118" t="str">
        <f>IFERROR(VLOOKUP(Government_revenues_table[[#This Row],[GFS Classification]],[1]!Table6_GFS_codes_classification[#Data],COLUMNS($F:G)+3,FALSE),"Do not enter data")</f>
        <v>Do not enter data</v>
      </c>
      <c r="D58" s="118" t="str">
        <f>IFERROR(VLOOKUP(Government_revenues_table[[#This Row],[GFS Classification]],[1]!Table6_GFS_codes_classification[#Data],COLUMNS($F:H)+3,FALSE),"Do not enter data")</f>
        <v>Do not enter data</v>
      </c>
      <c r="E58" s="118" t="str">
        <f>IFERROR(VLOOKUP(Government_revenues_table[[#This Row],[GFS Classification]],[1]!Table6_GFS_codes_classification[#Data],COLUMNS($F:I)+3,FALSE),"Do not enter data")</f>
        <v>Do not enter data</v>
      </c>
      <c r="F58" s="127" t="s">
        <v>258</v>
      </c>
      <c r="J58" s="123" t="s">
        <v>78</v>
      </c>
      <c r="K58" s="111" t="s">
        <v>289</v>
      </c>
    </row>
    <row r="59" spans="2:20" ht="15" thickBot="1" x14ac:dyDescent="0.2"/>
    <row r="60" spans="2:20" ht="17" thickBot="1" x14ac:dyDescent="0.25">
      <c r="I60" s="128" t="s">
        <v>334</v>
      </c>
      <c r="J60" s="129">
        <f>SUMIF(Government_revenues_table[Currency],"USD",Government_revenues_table[Revenue value])+(IFERROR(SUMIF(Government_revenues_table[Currency],"&lt;&gt;USD",Government_revenues_table[Revenue value])/'[1]Part 1 - About'!$E$45,0))</f>
        <v>0</v>
      </c>
      <c r="T60" s="126"/>
    </row>
    <row r="61" spans="2:20" ht="21" customHeight="1" thickBot="1" x14ac:dyDescent="0.2">
      <c r="I61" s="254"/>
      <c r="J61" s="124"/>
    </row>
    <row r="62" spans="2:20" ht="17" thickBot="1" x14ac:dyDescent="0.25">
      <c r="I62" s="128" t="str">
        <f>"Total in "&amp;'[1]Part 1 - About'!E44</f>
        <v>Total in XXX</v>
      </c>
      <c r="J62" s="129">
        <f>IF('[1]Part 1 - About'!$E$44="USD",0,SUMIF(Government_revenues_table[Currency],'[1]Part 1 - About'!$E$44,Government_revenues_table[Revenue value]))+(IFERROR(SUMIF(Government_revenues_table[Currency],"USD",Government_revenues_table[Revenue value])*'[1]Part 1 - About'!$E$45,0))</f>
        <v>0</v>
      </c>
    </row>
    <row r="66" spans="6:11" ht="23" x14ac:dyDescent="0.15">
      <c r="F66" s="324" t="s">
        <v>335</v>
      </c>
      <c r="G66" s="324"/>
      <c r="H66" s="131"/>
      <c r="I66" s="131"/>
      <c r="J66" s="131"/>
      <c r="K66" s="131"/>
    </row>
    <row r="67" spans="6:11" x14ac:dyDescent="0.15">
      <c r="F67" s="326" t="s">
        <v>336</v>
      </c>
      <c r="G67" s="132"/>
      <c r="H67" s="132"/>
      <c r="I67" s="132"/>
      <c r="J67" s="133"/>
      <c r="K67" s="132"/>
    </row>
    <row r="68" spans="6:11" x14ac:dyDescent="0.15">
      <c r="F68" s="326"/>
      <c r="G68" s="132"/>
      <c r="H68" s="132"/>
      <c r="I68" s="132"/>
      <c r="J68" s="133"/>
      <c r="K68" s="132"/>
    </row>
    <row r="69" spans="6:11" x14ac:dyDescent="0.15">
      <c r="F69" s="326"/>
      <c r="G69" s="132"/>
      <c r="H69" s="132"/>
      <c r="I69" s="132"/>
      <c r="J69" s="133"/>
      <c r="K69" s="132"/>
    </row>
    <row r="70" spans="6:11" x14ac:dyDescent="0.15">
      <c r="F70" s="326" t="s">
        <v>337</v>
      </c>
      <c r="G70" s="132" t="s">
        <v>338</v>
      </c>
      <c r="H70" s="132"/>
      <c r="I70" s="132"/>
      <c r="J70" s="133"/>
      <c r="K70" s="132"/>
    </row>
    <row r="71" spans="6:11" x14ac:dyDescent="0.15">
      <c r="F71" s="326" t="s">
        <v>339</v>
      </c>
      <c r="G71" s="132" t="s">
        <v>340</v>
      </c>
      <c r="H71" s="132"/>
      <c r="I71" s="132"/>
      <c r="J71" s="133"/>
      <c r="K71" s="132"/>
    </row>
    <row r="72" spans="6:11" x14ac:dyDescent="0.15">
      <c r="F72" s="326"/>
      <c r="G72" s="134" t="s">
        <v>268</v>
      </c>
      <c r="H72" s="134" t="s">
        <v>323</v>
      </c>
      <c r="I72" s="134" t="s">
        <v>324</v>
      </c>
      <c r="J72" s="135" t="s">
        <v>325</v>
      </c>
      <c r="K72" s="134" t="s">
        <v>285</v>
      </c>
    </row>
    <row r="73" spans="6:11" x14ac:dyDescent="0.15">
      <c r="F73" s="326"/>
      <c r="G73" s="136" t="s">
        <v>72</v>
      </c>
      <c r="H73" s="136" t="s">
        <v>341</v>
      </c>
      <c r="I73" s="136" t="s">
        <v>342</v>
      </c>
      <c r="J73" s="137"/>
      <c r="K73" s="138" t="s">
        <v>207</v>
      </c>
    </row>
    <row r="74" spans="6:11" x14ac:dyDescent="0.15">
      <c r="F74" s="326"/>
      <c r="G74" s="132" t="s">
        <v>275</v>
      </c>
      <c r="H74" s="132" t="s">
        <v>343</v>
      </c>
      <c r="I74" s="132" t="s">
        <v>342</v>
      </c>
      <c r="J74" s="133"/>
      <c r="K74" s="132" t="s">
        <v>207</v>
      </c>
    </row>
    <row r="75" spans="6:11" ht="15" thickBot="1" x14ac:dyDescent="0.2">
      <c r="F75" s="326"/>
      <c r="G75" s="139" t="s">
        <v>344</v>
      </c>
      <c r="H75" s="139"/>
      <c r="I75" s="139"/>
      <c r="J75" s="140">
        <f>SUM(J73:J74)</f>
        <v>0</v>
      </c>
      <c r="K75" s="139" t="s">
        <v>207</v>
      </c>
    </row>
    <row r="76" spans="6:11" ht="15" thickTop="1" x14ac:dyDescent="0.15">
      <c r="F76" s="326" t="s">
        <v>345</v>
      </c>
      <c r="G76" s="132" t="s">
        <v>346</v>
      </c>
      <c r="H76" s="132"/>
      <c r="I76" s="132"/>
      <c r="J76" s="133"/>
      <c r="K76" s="132"/>
    </row>
    <row r="77" spans="6:11" x14ac:dyDescent="0.15">
      <c r="F77" s="326" t="s">
        <v>347</v>
      </c>
      <c r="G77" s="132" t="s">
        <v>346</v>
      </c>
      <c r="H77" s="132"/>
      <c r="I77" s="132"/>
      <c r="J77" s="133"/>
      <c r="K77" s="132"/>
    </row>
    <row r="78" spans="6:11" x14ac:dyDescent="0.15">
      <c r="F78" s="326" t="s">
        <v>348</v>
      </c>
      <c r="G78" s="132" t="s">
        <v>346</v>
      </c>
      <c r="H78" s="132"/>
      <c r="I78" s="132"/>
      <c r="J78" s="133"/>
      <c r="K78" s="132"/>
    </row>
    <row r="79" spans="6:11" x14ac:dyDescent="0.15">
      <c r="F79" s="326"/>
      <c r="G79" s="132"/>
      <c r="H79" s="132"/>
      <c r="I79" s="132"/>
      <c r="J79" s="133"/>
      <c r="K79" s="132"/>
    </row>
    <row r="80" spans="6:11" x14ac:dyDescent="0.15">
      <c r="F80" s="326"/>
      <c r="G80" s="132"/>
      <c r="H80" s="132"/>
      <c r="I80" s="132"/>
      <c r="J80" s="133"/>
      <c r="K80" s="132"/>
    </row>
    <row r="81" spans="6:14" ht="18.75" customHeight="1" x14ac:dyDescent="0.15">
      <c r="F81" s="326"/>
      <c r="G81" s="132"/>
      <c r="H81" s="132"/>
      <c r="I81" s="132"/>
      <c r="J81" s="133"/>
      <c r="K81" s="132"/>
    </row>
    <row r="82" spans="6:14" ht="15.75" customHeight="1" x14ac:dyDescent="0.15">
      <c r="F82" s="326"/>
      <c r="G82" s="132"/>
      <c r="H82" s="132"/>
      <c r="I82" s="132"/>
      <c r="J82" s="133"/>
      <c r="K82" s="132"/>
    </row>
    <row r="83" spans="6:14" x14ac:dyDescent="0.15">
      <c r="F83" s="326"/>
      <c r="G83" s="132"/>
      <c r="H83" s="132"/>
      <c r="I83" s="132"/>
      <c r="J83" s="133"/>
      <c r="K83" s="132"/>
    </row>
    <row r="84" spans="6:14" x14ac:dyDescent="0.15">
      <c r="F84" s="326"/>
      <c r="G84" s="132"/>
      <c r="H84" s="132"/>
      <c r="I84" s="132"/>
      <c r="J84" s="133"/>
      <c r="K84" s="132"/>
    </row>
    <row r="85" spans="6:14" x14ac:dyDescent="0.15">
      <c r="F85" s="322"/>
      <c r="G85" s="322"/>
      <c r="H85" s="322"/>
      <c r="I85" s="322"/>
      <c r="J85" s="322"/>
      <c r="K85" s="322"/>
    </row>
    <row r="86" spans="6:14" ht="15.75" customHeight="1" thickBot="1" x14ac:dyDescent="0.2">
      <c r="F86" s="414"/>
      <c r="G86" s="414"/>
      <c r="H86" s="414"/>
      <c r="I86" s="414"/>
      <c r="J86" s="414"/>
      <c r="K86" s="414"/>
      <c r="L86" s="414"/>
      <c r="M86" s="414"/>
      <c r="N86" s="414"/>
    </row>
    <row r="87" spans="6:14" x14ac:dyDescent="0.15">
      <c r="F87" s="415"/>
      <c r="G87" s="415"/>
      <c r="H87" s="415"/>
      <c r="I87" s="415"/>
      <c r="J87" s="415"/>
      <c r="K87" s="415"/>
      <c r="L87" s="415"/>
      <c r="M87" s="415"/>
      <c r="N87" s="415"/>
    </row>
    <row r="88" spans="6:14" ht="15" thickBot="1" x14ac:dyDescent="0.2">
      <c r="F88" s="405"/>
      <c r="G88" s="406"/>
      <c r="H88" s="406"/>
      <c r="I88" s="406"/>
      <c r="J88" s="406"/>
      <c r="K88" s="406"/>
      <c r="L88" s="406"/>
      <c r="M88" s="406"/>
      <c r="N88" s="406"/>
    </row>
    <row r="89" spans="6:14" x14ac:dyDescent="0.15">
      <c r="F89" s="407"/>
      <c r="G89" s="408"/>
      <c r="H89" s="408"/>
      <c r="I89" s="408"/>
      <c r="J89" s="408"/>
      <c r="K89" s="408"/>
      <c r="L89" s="408"/>
      <c r="M89" s="408"/>
      <c r="N89" s="408"/>
    </row>
    <row r="90" spans="6:14" ht="15" thickBot="1" x14ac:dyDescent="0.2">
      <c r="F90" s="416"/>
      <c r="G90" s="416"/>
      <c r="H90" s="416"/>
      <c r="I90" s="416"/>
      <c r="J90" s="416"/>
      <c r="K90" s="416"/>
      <c r="L90" s="416"/>
      <c r="M90" s="416"/>
      <c r="N90" s="416"/>
    </row>
    <row r="91" spans="6:14" x14ac:dyDescent="0.15">
      <c r="F91" s="367" t="s">
        <v>30</v>
      </c>
      <c r="G91" s="367"/>
      <c r="H91" s="367"/>
      <c r="I91" s="367"/>
      <c r="J91" s="367"/>
      <c r="K91" s="367"/>
      <c r="L91" s="367"/>
      <c r="M91" s="367"/>
      <c r="N91" s="367"/>
    </row>
    <row r="92" spans="6:14" ht="15.75" customHeight="1" x14ac:dyDescent="0.15">
      <c r="F92" s="361" t="s">
        <v>31</v>
      </c>
      <c r="G92" s="361"/>
      <c r="H92" s="361"/>
      <c r="I92" s="361"/>
      <c r="J92" s="361"/>
      <c r="K92" s="361"/>
      <c r="L92" s="361"/>
      <c r="M92" s="361"/>
      <c r="N92" s="361"/>
    </row>
    <row r="93" spans="6:14" x14ac:dyDescent="0.15">
      <c r="F93" s="367" t="s">
        <v>305</v>
      </c>
      <c r="G93" s="367"/>
      <c r="H93" s="367"/>
      <c r="I93" s="367"/>
      <c r="J93" s="367"/>
      <c r="K93" s="367"/>
      <c r="L93" s="367"/>
      <c r="M93" s="367"/>
      <c r="N93" s="367"/>
    </row>
  </sheetData>
  <sheetProtection insertRows="0"/>
  <protectedRanges>
    <protectedRange algorithmName="SHA-512" hashValue="19r0bVvPR7yZA0UiYij7Tv1CBk3noIABvFePbLhCJ4nk3L6A+Fy+RdPPS3STf+a52x4pG2PQK4FAkXK9epnlIA==" saltValue="gQC4yrLvnbJqxYZ0KSEoZA==" spinCount="100000" sqref="F57:G58 K73 K60 I57:K58" name="Government revenues"/>
    <protectedRange algorithmName="SHA-512" hashValue="19r0bVvPR7yZA0UiYij7Tv1CBk3noIABvFePbLhCJ4nk3L6A+Fy+RdPPS3STf+a52x4pG2PQK4FAkXK9epnlIA==" saltValue="gQC4yrLvnbJqxYZ0KSEoZA==" spinCount="100000" sqref="F22:G22 F28:F29 F23:F24 F31:F51 G23:G51 F52:G56 J22:K56" name="Government revenues_1"/>
    <protectedRange algorithmName="SHA-512" hashValue="19r0bVvPR7yZA0UiYij7Tv1CBk3noIABvFePbLhCJ4nk3L6A+Fy+RdPPS3STf+a52x4pG2PQK4FAkXK9epnlIA==" saltValue="gQC4yrLvnbJqxYZ0KSEoZA==" spinCount="100000" sqref="F25:F27" name="Government revenues_1_1"/>
    <protectedRange algorithmName="SHA-512" hashValue="19r0bVvPR7yZA0UiYij7Tv1CBk3noIABvFePbLhCJ4nk3L6A+Fy+RdPPS3STf+a52x4pG2PQK4FAkXK9epnlIA==" saltValue="gQC4yrLvnbJqxYZ0KSEoZA==" spinCount="100000" sqref="F30" name="Government revenues_2"/>
    <protectedRange algorithmName="SHA-512" hashValue="19r0bVvPR7yZA0UiYij7Tv1CBk3noIABvFePbLhCJ4nk3L6A+Fy+RdPPS3STf+a52x4pG2PQK4FAkXK9epnlIA==" saltValue="gQC4yrLvnbJqxYZ0KSEoZA==" spinCount="100000" sqref="I22:I56" name="Government revenues_3"/>
  </protectedRanges>
  <mergeCells count="26">
    <mergeCell ref="F13:N13"/>
    <mergeCell ref="F8:N8"/>
    <mergeCell ref="F9:N9"/>
    <mergeCell ref="F10:N10"/>
    <mergeCell ref="F11:N11"/>
    <mergeCell ref="F12:N12"/>
    <mergeCell ref="P31:U31"/>
    <mergeCell ref="F14:N14"/>
    <mergeCell ref="F15:N15"/>
    <mergeCell ref="F16:N16"/>
    <mergeCell ref="F18:K18"/>
    <mergeCell ref="M18:N18"/>
    <mergeCell ref="M19:N19"/>
    <mergeCell ref="F20:K20"/>
    <mergeCell ref="M21:N21"/>
    <mergeCell ref="M22:N26"/>
    <mergeCell ref="M27:N27"/>
    <mergeCell ref="M28:N28"/>
    <mergeCell ref="F92:N92"/>
    <mergeCell ref="F93:N93"/>
    <mergeCell ref="F86:N86"/>
    <mergeCell ref="F87:N87"/>
    <mergeCell ref="F88:N88"/>
    <mergeCell ref="F89:N89"/>
    <mergeCell ref="F90:N90"/>
    <mergeCell ref="F91:N91"/>
  </mergeCells>
  <dataValidations count="4">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56" xr:uid="{C2E4D87B-A671-C74E-881C-B336435DBC1D}">
      <formula1>0.1</formula1>
      <formula2>0.2</formula2>
    </dataValidation>
    <dataValidation type="list" allowBlank="1" showInputMessage="1" showErrorMessage="1" sqref="F22:F56" xr:uid="{1AC89B4B-EEE2-794C-B36A-99B1E854F93A}">
      <formula1>GFS_list</formula1>
    </dataValidation>
    <dataValidation type="list" allowBlank="1" showInputMessage="1" showErrorMessage="1" promptTitle="Receiving government agency" prompt="Input the name of the government recipient here._x000a__x000a_Please refrain from using acronyms, and input complete name" sqref="I50:I54 I22:I26 I28:I30 I33" xr:uid="{2611306C-50D3-284F-B01F-624149F4A6F7}">
      <formula1>Government_entities_list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 H24:H56" xr:uid="{B2E63EAC-B802-8A45-9409-82EE6C3A6DDC}"/>
  </dataValidations>
  <hyperlinks>
    <hyperlink ref="M19" r:id="rId1" location="r5-1" display="EITI Requirement 5.1" xr:uid="{B2EF692F-DFC1-444E-BBB3-7007D9E11E40}"/>
    <hyperlink ref="F20" r:id="rId2" location="r4-1" display="EITI Requirement 4.1" xr:uid="{A053EF5E-FD5E-134A-BD13-A4917E76E1E6}"/>
    <hyperlink ref="M28:N28" r:id="rId3" display="or, https://www.imf.org/external/np/sta/gfsm/" xr:uid="{9DF32873-12EA-C146-91E8-EEA5FCCCB07F}"/>
    <hyperlink ref="M27:N27" r:id="rId4" display="For more guidance, please visit https://eiti.org/summary-data-template" xr:uid="{BD5500A9-5BBA-2F4D-B576-9BCC73AA9F73}"/>
  </hyperlinks>
  <pageMargins left="0.7" right="0.7" top="0.75" bottom="0.75" header="0.3" footer="0.3"/>
  <pageSetup paperSize="9" orientation="portrait" r:id="rId5"/>
  <colBreaks count="1" manualBreakCount="1">
    <brk id="12" max="1048575" man="1"/>
  </colBreaks>
  <drawing r:id="rId6"/>
  <tableParts count="1">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26DB-FADC-7F43-B45E-A080393801BB}">
  <sheetPr codeName="Sheet15"/>
  <dimension ref="B1:AI327"/>
  <sheetViews>
    <sheetView showGridLines="0" zoomScale="76" zoomScaleNormal="76" workbookViewId="0">
      <selection activeCell="C11" sqref="C11:N11"/>
    </sheetView>
  </sheetViews>
  <sheetFormatPr baseColWidth="10" defaultColWidth="9" defaultRowHeight="14" x14ac:dyDescent="0.15"/>
  <cols>
    <col min="1" max="1" width="3.83203125" style="130" customWidth="1"/>
    <col min="2" max="2" width="0" style="130" hidden="1" customWidth="1"/>
    <col min="3" max="3" width="18.5" style="130" customWidth="1"/>
    <col min="4" max="4" width="26" style="130" bestFit="1" customWidth="1"/>
    <col min="5" max="5" width="30.5" style="130" bestFit="1" customWidth="1"/>
    <col min="6" max="6" width="31.5" style="130" bestFit="1" customWidth="1"/>
    <col min="7" max="7" width="34.33203125" style="130" bestFit="1" customWidth="1"/>
    <col min="8" max="8" width="22.83203125" style="130" bestFit="1" customWidth="1"/>
    <col min="9" max="9" width="27" style="130" bestFit="1" customWidth="1"/>
    <col min="10" max="10" width="22.5" style="130" customWidth="1"/>
    <col min="11" max="11" width="37.33203125" style="130" bestFit="1" customWidth="1"/>
    <col min="12" max="12" width="38.5" style="130" bestFit="1" customWidth="1"/>
    <col min="13" max="13" width="26" style="130" bestFit="1" customWidth="1"/>
    <col min="14" max="14" width="16.5" style="130" bestFit="1" customWidth="1"/>
    <col min="15" max="15" width="33.5" style="254" customWidth="1"/>
    <col min="16" max="16" width="4" style="130" customWidth="1"/>
    <col min="17" max="17" width="9" style="130"/>
    <col min="18" max="34" width="15.83203125" style="141" customWidth="1"/>
    <col min="35" max="16384" width="9" style="130"/>
  </cols>
  <sheetData>
    <row r="1" spans="2:35" x14ac:dyDescent="0.15">
      <c r="B1" s="254"/>
      <c r="C1" s="329"/>
      <c r="D1" s="329"/>
      <c r="E1" s="329"/>
      <c r="F1" s="329"/>
      <c r="G1" s="329"/>
      <c r="H1" s="329"/>
      <c r="I1" s="329"/>
      <c r="J1" s="329"/>
      <c r="K1" s="329"/>
      <c r="L1" s="254"/>
      <c r="M1" s="254"/>
      <c r="N1" s="254"/>
      <c r="P1" s="254"/>
      <c r="Q1" s="254"/>
      <c r="R1" s="329"/>
      <c r="S1" s="329"/>
      <c r="T1" s="329"/>
      <c r="U1" s="329"/>
      <c r="V1" s="329"/>
      <c r="W1" s="329"/>
      <c r="X1" s="329"/>
      <c r="Y1" s="329"/>
      <c r="Z1" s="329"/>
      <c r="AA1" s="329"/>
      <c r="AB1" s="329"/>
      <c r="AC1" s="329"/>
      <c r="AD1" s="329"/>
      <c r="AE1" s="329"/>
      <c r="AF1" s="329"/>
      <c r="AG1" s="329"/>
      <c r="AH1" s="329"/>
      <c r="AI1" s="254"/>
    </row>
    <row r="2" spans="2:35" s="111" customFormat="1" x14ac:dyDescent="0.15">
      <c r="C2" s="409" t="s">
        <v>349</v>
      </c>
      <c r="D2" s="409"/>
      <c r="E2" s="409"/>
      <c r="F2" s="409"/>
      <c r="G2" s="409"/>
      <c r="H2" s="409"/>
      <c r="I2" s="409"/>
      <c r="J2" s="409"/>
      <c r="K2" s="409"/>
      <c r="L2" s="409"/>
      <c r="M2" s="409"/>
      <c r="N2" s="409"/>
      <c r="O2" s="315"/>
      <c r="R2" s="145"/>
      <c r="S2" s="145"/>
      <c r="T2" s="145"/>
      <c r="U2" s="145"/>
      <c r="V2" s="145"/>
      <c r="W2" s="145"/>
      <c r="X2" s="145"/>
      <c r="Y2" s="145"/>
      <c r="Z2" s="145"/>
      <c r="AA2" s="145"/>
      <c r="AB2" s="145"/>
      <c r="AC2" s="145"/>
      <c r="AD2" s="145"/>
      <c r="AE2" s="145"/>
      <c r="AF2" s="145"/>
      <c r="AG2" s="145"/>
      <c r="AH2" s="145"/>
    </row>
    <row r="3" spans="2:35" ht="21" customHeight="1" x14ac:dyDescent="0.15">
      <c r="B3" s="254"/>
      <c r="C3" s="434" t="s">
        <v>350</v>
      </c>
      <c r="D3" s="434"/>
      <c r="E3" s="434"/>
      <c r="F3" s="434"/>
      <c r="G3" s="434"/>
      <c r="H3" s="434"/>
      <c r="I3" s="434"/>
      <c r="J3" s="434"/>
      <c r="K3" s="434"/>
      <c r="L3" s="434"/>
      <c r="M3" s="434"/>
      <c r="N3" s="434"/>
      <c r="O3" s="327"/>
      <c r="P3" s="254"/>
      <c r="Q3" s="254"/>
      <c r="R3" s="329"/>
      <c r="S3" s="329"/>
      <c r="T3" s="329"/>
      <c r="U3" s="329"/>
      <c r="V3" s="329"/>
      <c r="W3" s="329"/>
      <c r="X3" s="329"/>
      <c r="Y3" s="329"/>
      <c r="Z3" s="329"/>
      <c r="AA3" s="329"/>
      <c r="AB3" s="329"/>
      <c r="AC3" s="329"/>
      <c r="AD3" s="329"/>
      <c r="AE3" s="329"/>
      <c r="AF3" s="329"/>
      <c r="AG3" s="329"/>
      <c r="AH3" s="329"/>
      <c r="AI3" s="254"/>
    </row>
    <row r="4" spans="2:35" s="111" customFormat="1" ht="15.75" customHeight="1" x14ac:dyDescent="0.15">
      <c r="C4" s="435" t="s">
        <v>351</v>
      </c>
      <c r="D4" s="435"/>
      <c r="E4" s="435"/>
      <c r="F4" s="435"/>
      <c r="G4" s="435"/>
      <c r="H4" s="435"/>
      <c r="I4" s="435"/>
      <c r="J4" s="435"/>
      <c r="K4" s="435"/>
      <c r="L4" s="435"/>
      <c r="M4" s="435"/>
      <c r="N4" s="435"/>
      <c r="O4" s="328"/>
      <c r="R4" s="145"/>
      <c r="S4" s="145"/>
      <c r="T4" s="145"/>
      <c r="U4" s="145"/>
      <c r="V4" s="145"/>
      <c r="W4" s="145"/>
      <c r="X4" s="145"/>
      <c r="Y4" s="145"/>
      <c r="Z4" s="145"/>
      <c r="AA4" s="145"/>
      <c r="AB4" s="145"/>
      <c r="AC4" s="145"/>
      <c r="AD4" s="145"/>
      <c r="AE4" s="145"/>
      <c r="AF4" s="145"/>
      <c r="AG4" s="145"/>
      <c r="AH4" s="145"/>
    </row>
    <row r="5" spans="2:35" s="111" customFormat="1" ht="15.75" customHeight="1" x14ac:dyDescent="0.15">
      <c r="C5" s="435" t="s">
        <v>352</v>
      </c>
      <c r="D5" s="435"/>
      <c r="E5" s="435"/>
      <c r="F5" s="435"/>
      <c r="G5" s="435"/>
      <c r="H5" s="435"/>
      <c r="I5" s="435"/>
      <c r="J5" s="435"/>
      <c r="K5" s="435"/>
      <c r="L5" s="435"/>
      <c r="M5" s="435"/>
      <c r="N5" s="435"/>
      <c r="O5" s="328"/>
      <c r="R5" s="145"/>
      <c r="S5" s="145"/>
      <c r="T5" s="145"/>
      <c r="U5" s="145"/>
      <c r="V5" s="145"/>
      <c r="W5" s="145"/>
      <c r="X5" s="145"/>
      <c r="Y5" s="145"/>
      <c r="Z5" s="145"/>
      <c r="AA5" s="145"/>
      <c r="AB5" s="145"/>
      <c r="AC5" s="145"/>
      <c r="AD5" s="145"/>
      <c r="AE5" s="145"/>
      <c r="AF5" s="145"/>
      <c r="AG5" s="145"/>
      <c r="AH5" s="145"/>
    </row>
    <row r="6" spans="2:35" s="111" customFormat="1" ht="15.75" customHeight="1" x14ac:dyDescent="0.15">
      <c r="C6" s="435" t="s">
        <v>353</v>
      </c>
      <c r="D6" s="435"/>
      <c r="E6" s="435"/>
      <c r="F6" s="435"/>
      <c r="G6" s="435"/>
      <c r="H6" s="435"/>
      <c r="I6" s="435"/>
      <c r="J6" s="435"/>
      <c r="K6" s="435"/>
      <c r="L6" s="435"/>
      <c r="M6" s="435"/>
      <c r="N6" s="435"/>
      <c r="O6" s="328"/>
      <c r="R6" s="145"/>
      <c r="S6" s="145"/>
      <c r="T6" s="145"/>
      <c r="U6" s="145"/>
      <c r="V6" s="145"/>
      <c r="W6" s="145"/>
      <c r="X6" s="145"/>
      <c r="Y6" s="145"/>
      <c r="Z6" s="145"/>
      <c r="AA6" s="145"/>
      <c r="AB6" s="145"/>
      <c r="AC6" s="145"/>
      <c r="AD6" s="145"/>
      <c r="AE6" s="145"/>
      <c r="AF6" s="145"/>
      <c r="AG6" s="145"/>
      <c r="AH6" s="145"/>
    </row>
    <row r="7" spans="2:35" s="111" customFormat="1" ht="15.75" customHeight="1" x14ac:dyDescent="0.15">
      <c r="C7" s="435" t="s">
        <v>354</v>
      </c>
      <c r="D7" s="435"/>
      <c r="E7" s="435"/>
      <c r="F7" s="435"/>
      <c r="G7" s="435"/>
      <c r="H7" s="435"/>
      <c r="I7" s="435"/>
      <c r="J7" s="435"/>
      <c r="K7" s="435"/>
      <c r="L7" s="435"/>
      <c r="M7" s="435"/>
      <c r="N7" s="435"/>
      <c r="O7" s="328"/>
      <c r="R7" s="145"/>
      <c r="S7" s="145"/>
      <c r="T7" s="145"/>
      <c r="U7" s="145"/>
      <c r="V7" s="145"/>
      <c r="W7" s="145"/>
      <c r="X7" s="145"/>
      <c r="Y7" s="145"/>
      <c r="Z7" s="145"/>
      <c r="AA7" s="145"/>
      <c r="AB7" s="145"/>
      <c r="AC7" s="145"/>
      <c r="AD7" s="145"/>
      <c r="AE7" s="145"/>
      <c r="AF7" s="145"/>
      <c r="AG7" s="145"/>
      <c r="AH7" s="145"/>
    </row>
    <row r="8" spans="2:35" s="111" customFormat="1" ht="15.75" customHeight="1" x14ac:dyDescent="0.15">
      <c r="C8" s="435" t="s">
        <v>355</v>
      </c>
      <c r="D8" s="435"/>
      <c r="E8" s="435"/>
      <c r="F8" s="435"/>
      <c r="G8" s="435"/>
      <c r="H8" s="435"/>
      <c r="I8" s="435"/>
      <c r="J8" s="435"/>
      <c r="K8" s="435"/>
      <c r="L8" s="435"/>
      <c r="M8" s="435"/>
      <c r="N8" s="435"/>
      <c r="O8" s="328"/>
      <c r="R8" s="145"/>
      <c r="S8" s="145"/>
      <c r="T8" s="145"/>
      <c r="U8" s="145"/>
      <c r="V8" s="145"/>
      <c r="W8" s="145"/>
      <c r="X8" s="145"/>
      <c r="Y8" s="145"/>
      <c r="Z8" s="145"/>
      <c r="AA8" s="145"/>
      <c r="AB8" s="145"/>
      <c r="AC8" s="145"/>
      <c r="AD8" s="145"/>
      <c r="AE8" s="145"/>
      <c r="AF8" s="145"/>
      <c r="AG8" s="145"/>
      <c r="AH8" s="145"/>
    </row>
    <row r="9" spans="2:35" s="111" customFormat="1" x14ac:dyDescent="0.15">
      <c r="C9" s="436" t="s">
        <v>39</v>
      </c>
      <c r="D9" s="436"/>
      <c r="E9" s="436"/>
      <c r="F9" s="436"/>
      <c r="G9" s="436"/>
      <c r="H9" s="436"/>
      <c r="I9" s="436"/>
      <c r="J9" s="436"/>
      <c r="K9" s="436"/>
      <c r="L9" s="436"/>
      <c r="M9" s="436"/>
      <c r="N9" s="436"/>
      <c r="O9" s="323"/>
      <c r="R9" s="145"/>
      <c r="S9" s="145"/>
      <c r="T9" s="145"/>
      <c r="U9" s="145"/>
      <c r="V9" s="145"/>
      <c r="W9" s="145"/>
      <c r="X9" s="145"/>
      <c r="Y9" s="145"/>
      <c r="Z9" s="145"/>
      <c r="AA9" s="145"/>
      <c r="AB9" s="145"/>
      <c r="AC9" s="145"/>
      <c r="AD9" s="145"/>
      <c r="AE9" s="145"/>
      <c r="AF9" s="145"/>
      <c r="AG9" s="145"/>
      <c r="AH9" s="145"/>
    </row>
    <row r="10" spans="2:35" x14ac:dyDescent="0.15">
      <c r="B10" s="254"/>
      <c r="C10" s="437"/>
      <c r="D10" s="437"/>
      <c r="E10" s="437"/>
      <c r="F10" s="437"/>
      <c r="G10" s="437"/>
      <c r="H10" s="437"/>
      <c r="I10" s="437"/>
      <c r="J10" s="437"/>
      <c r="K10" s="437"/>
      <c r="L10" s="437"/>
      <c r="M10" s="437"/>
      <c r="N10" s="437"/>
      <c r="O10" s="329"/>
      <c r="P10" s="254"/>
      <c r="Q10" s="254"/>
      <c r="R10" s="329"/>
      <c r="S10" s="329"/>
      <c r="T10" s="329"/>
      <c r="U10" s="329"/>
      <c r="V10" s="329"/>
      <c r="W10" s="329"/>
      <c r="X10" s="329"/>
      <c r="Y10" s="329"/>
      <c r="Z10" s="329"/>
      <c r="AA10" s="329"/>
      <c r="AB10" s="329"/>
      <c r="AC10" s="329"/>
      <c r="AD10" s="329"/>
      <c r="AE10" s="329"/>
      <c r="AF10" s="329"/>
      <c r="AG10" s="329"/>
      <c r="AH10" s="329"/>
      <c r="AI10" s="254"/>
    </row>
    <row r="11" spans="2:35" ht="23" x14ac:dyDescent="0.15">
      <c r="B11" s="254"/>
      <c r="C11" s="411" t="s">
        <v>356</v>
      </c>
      <c r="D11" s="411"/>
      <c r="E11" s="411"/>
      <c r="F11" s="411"/>
      <c r="G11" s="411"/>
      <c r="H11" s="411"/>
      <c r="I11" s="411"/>
      <c r="J11" s="411"/>
      <c r="K11" s="411"/>
      <c r="L11" s="411"/>
      <c r="M11" s="411"/>
      <c r="N11" s="411"/>
      <c r="O11" s="320"/>
      <c r="P11" s="254"/>
      <c r="Q11" s="254"/>
      <c r="R11" s="329"/>
      <c r="S11" s="329"/>
      <c r="T11" s="329"/>
      <c r="U11" s="329"/>
      <c r="V11" s="329"/>
      <c r="W11" s="329"/>
      <c r="X11" s="329"/>
      <c r="Y11" s="329"/>
      <c r="Z11" s="329"/>
      <c r="AA11" s="329"/>
      <c r="AB11" s="329"/>
      <c r="AC11" s="329"/>
      <c r="AD11" s="329"/>
      <c r="AE11" s="329"/>
      <c r="AF11" s="329"/>
      <c r="AG11" s="329"/>
      <c r="AH11" s="329"/>
      <c r="AI11" s="254"/>
    </row>
    <row r="12" spans="2:35" s="111" customFormat="1" ht="14.25" customHeight="1" x14ac:dyDescent="0.15">
      <c r="R12" s="145"/>
      <c r="S12" s="145"/>
      <c r="T12" s="145"/>
      <c r="U12" s="145"/>
      <c r="V12" s="145"/>
      <c r="W12" s="145"/>
      <c r="X12" s="145"/>
      <c r="Y12" s="145"/>
      <c r="Z12" s="145"/>
      <c r="AA12" s="145"/>
      <c r="AB12" s="145"/>
      <c r="AC12" s="145"/>
      <c r="AD12" s="145"/>
      <c r="AE12" s="145"/>
      <c r="AF12" s="145"/>
      <c r="AG12" s="145"/>
      <c r="AH12" s="145"/>
    </row>
    <row r="13" spans="2:35" s="111" customFormat="1" ht="15.75" customHeight="1" x14ac:dyDescent="0.15">
      <c r="B13" s="424" t="s">
        <v>357</v>
      </c>
      <c r="C13" s="424"/>
      <c r="D13" s="424"/>
      <c r="E13" s="424"/>
      <c r="F13" s="424"/>
      <c r="G13" s="424"/>
      <c r="H13" s="424"/>
      <c r="I13" s="424"/>
      <c r="J13" s="424"/>
      <c r="K13" s="424"/>
      <c r="L13" s="424"/>
      <c r="M13" s="424"/>
      <c r="N13" s="424"/>
      <c r="O13" s="325"/>
      <c r="R13" s="145"/>
      <c r="S13" s="145"/>
      <c r="T13" s="145"/>
      <c r="U13" s="145"/>
      <c r="V13" s="145"/>
      <c r="W13" s="145"/>
      <c r="X13" s="145"/>
      <c r="Y13" s="145"/>
      <c r="Z13" s="145"/>
      <c r="AA13" s="145"/>
      <c r="AB13" s="145"/>
      <c r="AC13" s="145"/>
      <c r="AD13" s="145"/>
      <c r="AE13" s="145"/>
      <c r="AF13" s="145"/>
      <c r="AG13" s="145"/>
      <c r="AH13" s="145"/>
    </row>
    <row r="14" spans="2:35" s="111" customFormat="1" ht="30" x14ac:dyDescent="0.15">
      <c r="B14" s="111" t="s">
        <v>268</v>
      </c>
      <c r="C14" s="111" t="s">
        <v>358</v>
      </c>
      <c r="D14" s="111" t="s">
        <v>324</v>
      </c>
      <c r="E14" s="111" t="s">
        <v>323</v>
      </c>
      <c r="F14" s="111" t="s">
        <v>359</v>
      </c>
      <c r="G14" s="111" t="s">
        <v>360</v>
      </c>
      <c r="H14" s="111" t="s">
        <v>361</v>
      </c>
      <c r="I14" s="111" t="s">
        <v>362</v>
      </c>
      <c r="J14" s="111" t="s">
        <v>325</v>
      </c>
      <c r="K14" s="111" t="s">
        <v>363</v>
      </c>
      <c r="L14" s="111" t="s">
        <v>364</v>
      </c>
      <c r="M14" s="111" t="s">
        <v>365</v>
      </c>
      <c r="N14" s="111" t="s">
        <v>366</v>
      </c>
      <c r="O14" s="255" t="s">
        <v>367</v>
      </c>
      <c r="S14" s="145"/>
      <c r="T14" s="145"/>
      <c r="U14" s="145"/>
      <c r="V14" s="145"/>
      <c r="W14" s="145"/>
      <c r="X14" s="145"/>
      <c r="Y14" s="145"/>
      <c r="Z14" s="145"/>
      <c r="AA14" s="145"/>
      <c r="AB14" s="145"/>
      <c r="AC14" s="145"/>
      <c r="AD14" s="145"/>
      <c r="AE14" s="145"/>
      <c r="AF14" s="145"/>
      <c r="AG14" s="145"/>
      <c r="AH14" s="145"/>
      <c r="AI14" s="145"/>
    </row>
    <row r="15" spans="2:35" s="111" customFormat="1" x14ac:dyDescent="0.15">
      <c r="B15" s="111" t="e">
        <f>VLOOKUP(C15,[1]!Companies[#Data],3,FALSE)</f>
        <v>#REF!</v>
      </c>
      <c r="C15" s="352" t="s">
        <v>760</v>
      </c>
      <c r="D15" s="348" t="s">
        <v>761</v>
      </c>
      <c r="E15" s="348" t="s">
        <v>762</v>
      </c>
      <c r="F15" s="348" t="s">
        <v>63</v>
      </c>
      <c r="G15" s="348" t="s">
        <v>63</v>
      </c>
      <c r="H15" s="352" t="s">
        <v>760</v>
      </c>
      <c r="I15" s="348" t="s">
        <v>722</v>
      </c>
      <c r="J15" s="150">
        <v>100164226</v>
      </c>
      <c r="M15" s="111" t="s">
        <v>223</v>
      </c>
      <c r="O15" s="111" t="s">
        <v>55</v>
      </c>
      <c r="S15" s="145"/>
      <c r="T15" s="145"/>
      <c r="U15" s="145"/>
      <c r="V15" s="145"/>
      <c r="W15" s="145"/>
      <c r="X15" s="145"/>
      <c r="Y15" s="145"/>
      <c r="Z15" s="145"/>
      <c r="AA15" s="145"/>
      <c r="AB15" s="145"/>
      <c r="AC15" s="145"/>
      <c r="AD15" s="145"/>
      <c r="AE15" s="145"/>
      <c r="AF15" s="145"/>
      <c r="AG15" s="145"/>
      <c r="AH15" s="145"/>
      <c r="AI15" s="145"/>
    </row>
    <row r="16" spans="2:35" s="111" customFormat="1" x14ac:dyDescent="0.15">
      <c r="B16" s="111" t="e">
        <f>VLOOKUP(C16,[1]!Companies[#Data],3,FALSE)</f>
        <v>#REF!</v>
      </c>
      <c r="C16" s="352" t="s">
        <v>760</v>
      </c>
      <c r="D16" s="348" t="s">
        <v>761</v>
      </c>
      <c r="E16" s="348" t="s">
        <v>726</v>
      </c>
      <c r="F16" s="348" t="s">
        <v>63</v>
      </c>
      <c r="G16" s="348" t="s">
        <v>63</v>
      </c>
      <c r="H16" s="352" t="s">
        <v>760</v>
      </c>
      <c r="I16" s="348" t="s">
        <v>722</v>
      </c>
      <c r="J16" s="150">
        <v>528315692</v>
      </c>
      <c r="M16" s="111" t="s">
        <v>223</v>
      </c>
      <c r="O16" s="111" t="s">
        <v>55</v>
      </c>
      <c r="S16" s="145"/>
      <c r="T16" s="145"/>
      <c r="U16" s="145"/>
      <c r="V16" s="145"/>
      <c r="W16" s="145"/>
      <c r="X16" s="145"/>
      <c r="Y16" s="145"/>
      <c r="Z16" s="145"/>
      <c r="AA16" s="145"/>
      <c r="AB16" s="145"/>
      <c r="AC16" s="145"/>
      <c r="AD16" s="145"/>
      <c r="AE16" s="145"/>
      <c r="AF16" s="145"/>
      <c r="AG16" s="145"/>
      <c r="AH16" s="145"/>
      <c r="AI16" s="145"/>
    </row>
    <row r="17" spans="2:35" s="111" customFormat="1" x14ac:dyDescent="0.15">
      <c r="B17" s="111" t="e">
        <f>VLOOKUP(C17,[1]!Companies[#Data],3,FALSE)</f>
        <v>#REF!</v>
      </c>
      <c r="C17" s="352" t="s">
        <v>760</v>
      </c>
      <c r="D17" s="348" t="s">
        <v>761</v>
      </c>
      <c r="E17" s="348" t="s">
        <v>727</v>
      </c>
      <c r="F17" s="348" t="s">
        <v>63</v>
      </c>
      <c r="G17" s="348" t="s">
        <v>63</v>
      </c>
      <c r="H17" s="352" t="s">
        <v>760</v>
      </c>
      <c r="I17" s="348" t="s">
        <v>722</v>
      </c>
      <c r="J17" s="150">
        <v>52642149</v>
      </c>
      <c r="M17" s="111" t="s">
        <v>223</v>
      </c>
      <c r="O17" s="111" t="s">
        <v>55</v>
      </c>
      <c r="S17" s="145"/>
      <c r="T17" s="145"/>
      <c r="U17" s="145"/>
      <c r="V17" s="145"/>
      <c r="W17" s="145"/>
      <c r="X17" s="145"/>
      <c r="Y17" s="145"/>
      <c r="Z17" s="145"/>
      <c r="AA17" s="145"/>
      <c r="AB17" s="145"/>
      <c r="AC17" s="145"/>
      <c r="AD17" s="145"/>
      <c r="AE17" s="145"/>
      <c r="AF17" s="145"/>
      <c r="AG17" s="145"/>
      <c r="AH17" s="145"/>
      <c r="AI17" s="145"/>
    </row>
    <row r="18" spans="2:35" s="111" customFormat="1" x14ac:dyDescent="0.15">
      <c r="B18" s="111" t="e">
        <f>VLOOKUP(C18,[1]!Companies[#Data],3,FALSE)</f>
        <v>#REF!</v>
      </c>
      <c r="C18" s="352" t="s">
        <v>760</v>
      </c>
      <c r="D18" s="348" t="s">
        <v>761</v>
      </c>
      <c r="E18" s="348" t="s">
        <v>725</v>
      </c>
      <c r="F18" s="348" t="s">
        <v>63</v>
      </c>
      <c r="G18" s="348" t="s">
        <v>63</v>
      </c>
      <c r="H18" s="352" t="s">
        <v>760</v>
      </c>
      <c r="I18" s="348" t="s">
        <v>722</v>
      </c>
      <c r="J18" s="150">
        <v>3072219</v>
      </c>
      <c r="M18" s="111" t="s">
        <v>223</v>
      </c>
      <c r="O18" s="111" t="s">
        <v>55</v>
      </c>
      <c r="S18" s="145"/>
      <c r="T18" s="145"/>
      <c r="U18" s="145"/>
      <c r="V18" s="145"/>
      <c r="W18" s="145"/>
      <c r="X18" s="145"/>
      <c r="Y18" s="145"/>
      <c r="Z18" s="145"/>
      <c r="AA18" s="145"/>
      <c r="AB18" s="145"/>
      <c r="AC18" s="145"/>
      <c r="AD18" s="145"/>
      <c r="AE18" s="145"/>
      <c r="AF18" s="145"/>
      <c r="AG18" s="145"/>
      <c r="AH18" s="145"/>
      <c r="AI18" s="145"/>
    </row>
    <row r="19" spans="2:35" s="111" customFormat="1" x14ac:dyDescent="0.15">
      <c r="B19" s="111" t="e">
        <f>VLOOKUP(C19,[1]!Companies[#Data],3,FALSE)</f>
        <v>#REF!</v>
      </c>
      <c r="C19" s="352" t="s">
        <v>760</v>
      </c>
      <c r="D19" s="348" t="s">
        <v>761</v>
      </c>
      <c r="E19" s="348" t="s">
        <v>735</v>
      </c>
      <c r="F19" s="348" t="s">
        <v>63</v>
      </c>
      <c r="G19" s="348" t="s">
        <v>63</v>
      </c>
      <c r="H19" s="352" t="s">
        <v>760</v>
      </c>
      <c r="I19" s="348" t="s">
        <v>722</v>
      </c>
      <c r="J19" s="150">
        <v>5110632</v>
      </c>
      <c r="M19" s="111" t="s">
        <v>223</v>
      </c>
      <c r="O19" s="111" t="s">
        <v>55</v>
      </c>
      <c r="S19" s="145"/>
      <c r="T19" s="145"/>
      <c r="U19" s="145"/>
      <c r="V19" s="145"/>
      <c r="W19" s="145"/>
      <c r="X19" s="145"/>
      <c r="Y19" s="145"/>
      <c r="Z19" s="145"/>
      <c r="AA19" s="145"/>
      <c r="AB19" s="145"/>
      <c r="AC19" s="145"/>
      <c r="AD19" s="145"/>
      <c r="AE19" s="145"/>
      <c r="AF19" s="145"/>
      <c r="AG19" s="145"/>
      <c r="AH19" s="145"/>
      <c r="AI19" s="145"/>
    </row>
    <row r="20" spans="2:35" s="111" customFormat="1" ht="34" x14ac:dyDescent="0.15">
      <c r="B20" s="111" t="e">
        <f>VLOOKUP(C20,[1]!Companies[#Data],3,FALSE)</f>
        <v>#REF!</v>
      </c>
      <c r="C20" s="352" t="s">
        <v>760</v>
      </c>
      <c r="D20" s="348" t="s">
        <v>761</v>
      </c>
      <c r="E20" s="349" t="s">
        <v>763</v>
      </c>
      <c r="F20" s="348" t="s">
        <v>63</v>
      </c>
      <c r="G20" s="348" t="s">
        <v>63</v>
      </c>
      <c r="H20" s="352" t="s">
        <v>760</v>
      </c>
      <c r="I20" s="348" t="s">
        <v>722</v>
      </c>
      <c r="J20" s="150">
        <v>284103</v>
      </c>
      <c r="M20" s="111" t="s">
        <v>223</v>
      </c>
      <c r="O20" s="111" t="s">
        <v>55</v>
      </c>
      <c r="S20" s="145"/>
      <c r="T20" s="145"/>
      <c r="U20" s="145"/>
      <c r="V20" s="145"/>
      <c r="W20" s="145"/>
      <c r="X20" s="145"/>
      <c r="Y20" s="145"/>
      <c r="Z20" s="145"/>
      <c r="AA20" s="145"/>
      <c r="AB20" s="145"/>
      <c r="AC20" s="145"/>
      <c r="AD20" s="145"/>
      <c r="AE20" s="145"/>
      <c r="AF20" s="145"/>
      <c r="AG20" s="145"/>
      <c r="AH20" s="145"/>
      <c r="AI20" s="145"/>
    </row>
    <row r="21" spans="2:35" s="111" customFormat="1" x14ac:dyDescent="0.15">
      <c r="B21" s="111" t="e">
        <f>VLOOKUP(C21,[1]!Companies[#Data],3,FALSE)</f>
        <v>#REF!</v>
      </c>
      <c r="C21" s="352" t="s">
        <v>760</v>
      </c>
      <c r="D21" s="348" t="s">
        <v>761</v>
      </c>
      <c r="E21" s="348" t="s">
        <v>758</v>
      </c>
      <c r="F21" s="348" t="s">
        <v>63</v>
      </c>
      <c r="G21" s="348" t="s">
        <v>63</v>
      </c>
      <c r="H21" s="352" t="s">
        <v>760</v>
      </c>
      <c r="I21" s="348" t="s">
        <v>722</v>
      </c>
      <c r="J21" s="150">
        <v>589675</v>
      </c>
      <c r="M21" s="111" t="s">
        <v>223</v>
      </c>
      <c r="O21" s="111" t="s">
        <v>55</v>
      </c>
      <c r="S21" s="145"/>
      <c r="T21" s="145"/>
      <c r="U21" s="145"/>
      <c r="V21" s="145"/>
      <c r="W21" s="145"/>
      <c r="X21" s="145"/>
      <c r="Y21" s="145"/>
      <c r="Z21" s="145"/>
      <c r="AA21" s="145"/>
      <c r="AB21" s="145"/>
      <c r="AC21" s="145"/>
      <c r="AD21" s="145"/>
      <c r="AE21" s="145"/>
      <c r="AF21" s="145"/>
      <c r="AG21" s="145"/>
      <c r="AH21" s="145"/>
      <c r="AI21" s="145"/>
    </row>
    <row r="22" spans="2:35" s="111" customFormat="1" x14ac:dyDescent="0.15">
      <c r="B22" s="111" t="e">
        <f>VLOOKUP(C22,[1]!Companies[#Data],3,FALSE)</f>
        <v>#REF!</v>
      </c>
      <c r="C22" s="352" t="s">
        <v>760</v>
      </c>
      <c r="D22" s="348" t="s">
        <v>761</v>
      </c>
      <c r="E22" s="348" t="s">
        <v>759</v>
      </c>
      <c r="F22" s="348" t="s">
        <v>63</v>
      </c>
      <c r="G22" s="348" t="s">
        <v>63</v>
      </c>
      <c r="H22" s="352" t="s">
        <v>760</v>
      </c>
      <c r="I22" s="348" t="s">
        <v>722</v>
      </c>
      <c r="J22" s="150">
        <v>309970</v>
      </c>
      <c r="M22" s="111" t="s">
        <v>223</v>
      </c>
      <c r="O22" s="111" t="s">
        <v>55</v>
      </c>
      <c r="S22" s="145"/>
      <c r="T22" s="145"/>
      <c r="U22" s="145"/>
      <c r="V22" s="145"/>
      <c r="W22" s="145"/>
      <c r="X22" s="145"/>
      <c r="Y22" s="145"/>
      <c r="Z22" s="145"/>
      <c r="AA22" s="145"/>
      <c r="AB22" s="145"/>
      <c r="AC22" s="145"/>
      <c r="AD22" s="145"/>
      <c r="AE22" s="145"/>
      <c r="AF22" s="145"/>
      <c r="AG22" s="145"/>
      <c r="AH22" s="145"/>
      <c r="AI22" s="145"/>
    </row>
    <row r="23" spans="2:35" s="111" customFormat="1" x14ac:dyDescent="0.15">
      <c r="B23" s="111" t="e">
        <f>VLOOKUP(C23,[1]!Companies[#Data],3,FALSE)</f>
        <v>#REF!</v>
      </c>
      <c r="C23" s="352" t="s">
        <v>760</v>
      </c>
      <c r="D23" s="353" t="s">
        <v>729</v>
      </c>
      <c r="E23" s="348" t="s">
        <v>764</v>
      </c>
      <c r="F23" s="348" t="s">
        <v>63</v>
      </c>
      <c r="G23" s="348" t="s">
        <v>63</v>
      </c>
      <c r="H23" s="352" t="s">
        <v>760</v>
      </c>
      <c r="I23" s="348" t="s">
        <v>722</v>
      </c>
      <c r="J23" s="150">
        <v>544834</v>
      </c>
      <c r="M23" s="111" t="s">
        <v>223</v>
      </c>
      <c r="O23" s="111" t="s">
        <v>55</v>
      </c>
      <c r="S23" s="145"/>
      <c r="T23" s="145"/>
      <c r="U23" s="145"/>
      <c r="V23" s="145"/>
      <c r="W23" s="145"/>
      <c r="X23" s="145"/>
      <c r="Y23" s="145"/>
      <c r="Z23" s="145"/>
      <c r="AA23" s="145"/>
      <c r="AB23" s="145"/>
      <c r="AC23" s="145"/>
      <c r="AD23" s="145"/>
      <c r="AE23" s="145"/>
      <c r="AF23" s="145"/>
      <c r="AG23" s="145"/>
      <c r="AH23" s="145"/>
      <c r="AI23" s="145"/>
    </row>
    <row r="24" spans="2:35" s="111" customFormat="1" x14ac:dyDescent="0.15">
      <c r="B24" s="111" t="e">
        <f>VLOOKUP(C24,[1]!Companies[#Data],3,FALSE)</f>
        <v>#REF!</v>
      </c>
      <c r="C24" s="352" t="s">
        <v>760</v>
      </c>
      <c r="D24" s="353" t="s">
        <v>729</v>
      </c>
      <c r="E24" s="348" t="s">
        <v>743</v>
      </c>
      <c r="F24" s="348" t="s">
        <v>63</v>
      </c>
      <c r="G24" s="348" t="s">
        <v>63</v>
      </c>
      <c r="H24" s="352" t="s">
        <v>760</v>
      </c>
      <c r="I24" s="348" t="s">
        <v>722</v>
      </c>
      <c r="J24" s="150">
        <v>255525485</v>
      </c>
      <c r="M24" s="111" t="s">
        <v>223</v>
      </c>
      <c r="O24" s="111" t="s">
        <v>55</v>
      </c>
      <c r="S24" s="145"/>
      <c r="T24" s="145"/>
      <c r="U24" s="145"/>
      <c r="V24" s="145"/>
      <c r="W24" s="145"/>
      <c r="X24" s="145"/>
      <c r="Y24" s="145"/>
      <c r="Z24" s="145"/>
      <c r="AA24" s="145"/>
      <c r="AB24" s="145"/>
      <c r="AC24" s="145"/>
      <c r="AD24" s="145"/>
      <c r="AE24" s="145"/>
      <c r="AF24" s="145"/>
      <c r="AG24" s="145"/>
      <c r="AH24" s="145"/>
      <c r="AI24" s="145"/>
    </row>
    <row r="25" spans="2:35" s="111" customFormat="1" x14ac:dyDescent="0.15">
      <c r="B25" s="111" t="e">
        <f>VLOOKUP(C25,[1]!Companies[#Data],3,FALSE)</f>
        <v>#REF!</v>
      </c>
      <c r="C25" s="352" t="s">
        <v>760</v>
      </c>
      <c r="D25" s="353" t="s">
        <v>729</v>
      </c>
      <c r="E25" s="348" t="s">
        <v>756</v>
      </c>
      <c r="F25" s="348" t="s">
        <v>63</v>
      </c>
      <c r="G25" s="348" t="s">
        <v>63</v>
      </c>
      <c r="H25" s="352" t="s">
        <v>760</v>
      </c>
      <c r="I25" s="348" t="s">
        <v>722</v>
      </c>
      <c r="J25" s="150">
        <v>5155363</v>
      </c>
      <c r="M25" s="111" t="s">
        <v>223</v>
      </c>
      <c r="O25" s="111" t="s">
        <v>55</v>
      </c>
      <c r="S25" s="145"/>
      <c r="T25" s="145"/>
      <c r="U25" s="145"/>
      <c r="V25" s="145"/>
      <c r="W25" s="145"/>
      <c r="X25" s="145"/>
      <c r="Y25" s="145"/>
      <c r="Z25" s="145"/>
      <c r="AA25" s="145"/>
      <c r="AB25" s="145"/>
      <c r="AC25" s="145"/>
      <c r="AD25" s="145"/>
      <c r="AE25" s="145"/>
      <c r="AF25" s="145"/>
      <c r="AG25" s="145"/>
      <c r="AH25" s="145"/>
      <c r="AI25" s="145"/>
    </row>
    <row r="26" spans="2:35" s="111" customFormat="1" x14ac:dyDescent="0.15">
      <c r="B26" s="111" t="e">
        <f>VLOOKUP(C26,[1]!Companies[#Data],3,FALSE)</f>
        <v>#REF!</v>
      </c>
      <c r="C26" s="352" t="s">
        <v>760</v>
      </c>
      <c r="D26" s="353" t="s">
        <v>729</v>
      </c>
      <c r="E26" s="348" t="s">
        <v>745</v>
      </c>
      <c r="F26" s="348" t="s">
        <v>63</v>
      </c>
      <c r="G26" s="348" t="s">
        <v>63</v>
      </c>
      <c r="H26" s="352" t="s">
        <v>760</v>
      </c>
      <c r="I26" s="348" t="s">
        <v>722</v>
      </c>
      <c r="J26" s="150">
        <v>2725746</v>
      </c>
      <c r="M26" s="111" t="s">
        <v>223</v>
      </c>
      <c r="O26" s="111" t="s">
        <v>55</v>
      </c>
      <c r="S26" s="145"/>
      <c r="T26" s="145"/>
      <c r="U26" s="145"/>
      <c r="V26" s="145"/>
      <c r="W26" s="145"/>
      <c r="X26" s="145"/>
      <c r="Y26" s="145"/>
      <c r="Z26" s="145"/>
      <c r="AA26" s="145"/>
      <c r="AB26" s="145"/>
      <c r="AC26" s="145"/>
      <c r="AD26" s="145"/>
      <c r="AE26" s="145"/>
      <c r="AF26" s="145"/>
      <c r="AG26" s="145"/>
      <c r="AH26" s="145"/>
      <c r="AI26" s="145"/>
    </row>
    <row r="27" spans="2:35" s="111" customFormat="1" x14ac:dyDescent="0.15">
      <c r="B27" s="111" t="e">
        <f>VLOOKUP(C27,[1]!Companies[#Data],3,FALSE)</f>
        <v>#REF!</v>
      </c>
      <c r="C27" s="352" t="s">
        <v>760</v>
      </c>
      <c r="D27" s="353" t="s">
        <v>729</v>
      </c>
      <c r="E27" s="348" t="s">
        <v>746</v>
      </c>
      <c r="F27" s="348" t="s">
        <v>63</v>
      </c>
      <c r="G27" s="348" t="s">
        <v>63</v>
      </c>
      <c r="H27" s="352" t="s">
        <v>760</v>
      </c>
      <c r="I27" s="348" t="s">
        <v>722</v>
      </c>
      <c r="J27" s="150">
        <v>2725746</v>
      </c>
      <c r="M27" s="111" t="s">
        <v>223</v>
      </c>
      <c r="O27" s="111" t="s">
        <v>55</v>
      </c>
      <c r="S27" s="145"/>
      <c r="T27" s="145"/>
      <c r="U27" s="145"/>
      <c r="V27" s="145"/>
      <c r="W27" s="145"/>
      <c r="X27" s="145"/>
      <c r="Y27" s="145"/>
      <c r="Z27" s="145"/>
      <c r="AA27" s="145"/>
      <c r="AB27" s="145"/>
      <c r="AC27" s="145"/>
      <c r="AD27" s="145"/>
      <c r="AE27" s="145"/>
      <c r="AF27" s="145"/>
      <c r="AG27" s="145"/>
      <c r="AH27" s="145"/>
      <c r="AI27" s="145"/>
    </row>
    <row r="28" spans="2:35" s="111" customFormat="1" x14ac:dyDescent="0.15">
      <c r="B28" s="111" t="e">
        <f>VLOOKUP(C28,[1]!Companies[#Data],3,FALSE)</f>
        <v>#REF!</v>
      </c>
      <c r="C28" s="352" t="s">
        <v>760</v>
      </c>
      <c r="D28" s="353" t="s">
        <v>729</v>
      </c>
      <c r="E28" s="348" t="s">
        <v>751</v>
      </c>
      <c r="F28" s="348" t="s">
        <v>63</v>
      </c>
      <c r="G28" s="348" t="s">
        <v>63</v>
      </c>
      <c r="H28" s="352" t="s">
        <v>760</v>
      </c>
      <c r="I28" s="348" t="s">
        <v>722</v>
      </c>
      <c r="J28" s="150">
        <v>835654</v>
      </c>
      <c r="M28" s="111" t="s">
        <v>223</v>
      </c>
      <c r="O28" s="111" t="s">
        <v>55</v>
      </c>
      <c r="S28" s="145"/>
      <c r="T28" s="145"/>
      <c r="U28" s="145"/>
      <c r="V28" s="145"/>
      <c r="W28" s="145"/>
      <c r="X28" s="145"/>
      <c r="Y28" s="145"/>
      <c r="Z28" s="145"/>
      <c r="AA28" s="145"/>
      <c r="AB28" s="145"/>
      <c r="AC28" s="145"/>
      <c r="AD28" s="145"/>
      <c r="AE28" s="145"/>
      <c r="AF28" s="145"/>
      <c r="AG28" s="145"/>
      <c r="AH28" s="145"/>
      <c r="AI28" s="145"/>
    </row>
    <row r="29" spans="2:35" s="111" customFormat="1" x14ac:dyDescent="0.15">
      <c r="B29" s="111" t="e">
        <f>VLOOKUP(C29,[1]!Companies[#Data],3,FALSE)</f>
        <v>#REF!</v>
      </c>
      <c r="C29" s="354" t="s">
        <v>765</v>
      </c>
      <c r="D29" s="348" t="s">
        <v>761</v>
      </c>
      <c r="E29" s="348" t="s">
        <v>758</v>
      </c>
      <c r="F29" s="348" t="s">
        <v>63</v>
      </c>
      <c r="G29" s="348" t="s">
        <v>63</v>
      </c>
      <c r="H29" s="354" t="s">
        <v>765</v>
      </c>
      <c r="I29" s="348" t="s">
        <v>722</v>
      </c>
      <c r="J29" s="150">
        <v>1076</v>
      </c>
      <c r="M29" s="111" t="s">
        <v>223</v>
      </c>
      <c r="O29" s="111" t="s">
        <v>55</v>
      </c>
      <c r="S29" s="145"/>
      <c r="T29" s="145"/>
      <c r="U29" s="145"/>
      <c r="V29" s="145"/>
      <c r="W29" s="145"/>
      <c r="X29" s="145"/>
      <c r="Y29" s="145"/>
      <c r="Z29" s="145"/>
      <c r="AA29" s="145"/>
      <c r="AB29" s="145"/>
      <c r="AC29" s="145"/>
      <c r="AD29" s="145"/>
      <c r="AE29" s="145"/>
      <c r="AF29" s="145"/>
      <c r="AG29" s="145"/>
      <c r="AH29" s="145"/>
      <c r="AI29" s="145"/>
    </row>
    <row r="30" spans="2:35" s="111" customFormat="1" x14ac:dyDescent="0.15">
      <c r="B30" s="350" t="e">
        <f>VLOOKUP(C30,[1]!Companies[#Data],3,FALSE)</f>
        <v>#REF!</v>
      </c>
      <c r="C30" s="354" t="s">
        <v>765</v>
      </c>
      <c r="D30" s="348" t="s">
        <v>761</v>
      </c>
      <c r="E30" s="348" t="s">
        <v>759</v>
      </c>
      <c r="F30" s="348" t="s">
        <v>63</v>
      </c>
      <c r="G30" s="348" t="s">
        <v>63</v>
      </c>
      <c r="H30" s="354" t="s">
        <v>765</v>
      </c>
      <c r="I30" s="348" t="s">
        <v>722</v>
      </c>
      <c r="J30" s="150">
        <v>3792</v>
      </c>
      <c r="O30" s="351"/>
      <c r="S30" s="145"/>
      <c r="T30" s="145"/>
      <c r="U30" s="145"/>
      <c r="V30" s="145"/>
      <c r="W30" s="145"/>
      <c r="X30" s="145"/>
      <c r="Y30" s="145"/>
      <c r="Z30" s="145"/>
      <c r="AA30" s="145"/>
      <c r="AB30" s="145"/>
      <c r="AC30" s="145"/>
      <c r="AD30" s="145"/>
      <c r="AE30" s="145"/>
      <c r="AF30" s="145"/>
      <c r="AG30" s="145"/>
      <c r="AH30" s="145"/>
      <c r="AI30" s="145"/>
    </row>
    <row r="31" spans="2:35" s="111" customFormat="1" x14ac:dyDescent="0.15">
      <c r="B31" s="350" t="e">
        <f>VLOOKUP(C31,[1]!Companies[#Data],3,FALSE)</f>
        <v>#REF!</v>
      </c>
      <c r="C31" s="354" t="s">
        <v>765</v>
      </c>
      <c r="D31" s="353" t="s">
        <v>729</v>
      </c>
      <c r="E31" s="348" t="s">
        <v>764</v>
      </c>
      <c r="F31" s="348" t="s">
        <v>63</v>
      </c>
      <c r="G31" s="348" t="s">
        <v>63</v>
      </c>
      <c r="H31" s="354" t="s">
        <v>765</v>
      </c>
      <c r="I31" s="348" t="s">
        <v>722</v>
      </c>
      <c r="J31" s="150">
        <v>293161</v>
      </c>
      <c r="O31" s="351"/>
      <c r="S31" s="145"/>
      <c r="T31" s="145"/>
      <c r="U31" s="145"/>
      <c r="V31" s="145"/>
      <c r="W31" s="145"/>
      <c r="X31" s="145"/>
      <c r="Y31" s="145"/>
      <c r="Z31" s="145"/>
      <c r="AA31" s="145"/>
      <c r="AB31" s="145"/>
      <c r="AC31" s="145"/>
      <c r="AD31" s="145"/>
      <c r="AE31" s="145"/>
      <c r="AF31" s="145"/>
      <c r="AG31" s="145"/>
      <c r="AH31" s="145"/>
      <c r="AI31" s="145"/>
    </row>
    <row r="32" spans="2:35" s="111" customFormat="1" x14ac:dyDescent="0.15">
      <c r="B32" s="111" t="e">
        <f>VLOOKUP(C32,[1]!Companies[#Data],3,FALSE)</f>
        <v>#REF!</v>
      </c>
      <c r="C32" s="354" t="s">
        <v>765</v>
      </c>
      <c r="D32" s="353" t="s">
        <v>729</v>
      </c>
      <c r="E32" s="348" t="s">
        <v>756</v>
      </c>
      <c r="F32" s="348" t="s">
        <v>63</v>
      </c>
      <c r="G32" s="348" t="s">
        <v>63</v>
      </c>
      <c r="H32" s="354" t="s">
        <v>765</v>
      </c>
      <c r="I32" s="348" t="s">
        <v>722</v>
      </c>
      <c r="J32" s="150">
        <v>3634328</v>
      </c>
      <c r="M32" s="111" t="s">
        <v>223</v>
      </c>
      <c r="O32" s="111" t="s">
        <v>55</v>
      </c>
      <c r="S32" s="145"/>
      <c r="T32" s="145"/>
      <c r="U32" s="145"/>
      <c r="V32" s="145"/>
      <c r="W32" s="145"/>
      <c r="X32" s="145"/>
      <c r="Y32" s="145"/>
      <c r="Z32" s="145"/>
      <c r="AA32" s="145"/>
      <c r="AB32" s="145"/>
      <c r="AC32" s="145"/>
      <c r="AD32" s="145"/>
      <c r="AE32" s="145"/>
      <c r="AF32" s="145"/>
      <c r="AG32" s="145"/>
      <c r="AH32" s="145"/>
      <c r="AI32" s="145"/>
    </row>
    <row r="33" spans="2:35" s="111" customFormat="1" x14ac:dyDescent="0.15">
      <c r="B33" s="350" t="e">
        <f>VLOOKUP(C33,[1]!Companies[#Data],3,FALSE)</f>
        <v>#REF!</v>
      </c>
      <c r="C33" s="354" t="s">
        <v>765</v>
      </c>
      <c r="D33" s="353" t="s">
        <v>729</v>
      </c>
      <c r="E33" s="348" t="s">
        <v>745</v>
      </c>
      <c r="F33" s="348" t="s">
        <v>63</v>
      </c>
      <c r="G33" s="348" t="s">
        <v>63</v>
      </c>
      <c r="H33" s="354" t="s">
        <v>765</v>
      </c>
      <c r="I33" s="348" t="s">
        <v>722</v>
      </c>
      <c r="J33" s="150">
        <v>1817164</v>
      </c>
      <c r="O33" s="351"/>
      <c r="S33" s="145"/>
      <c r="T33" s="145"/>
      <c r="U33" s="145"/>
      <c r="V33" s="145"/>
      <c r="W33" s="145"/>
      <c r="X33" s="145"/>
      <c r="Y33" s="145"/>
      <c r="Z33" s="145"/>
      <c r="AA33" s="145"/>
      <c r="AB33" s="145"/>
      <c r="AC33" s="145"/>
      <c r="AD33" s="145"/>
      <c r="AE33" s="145"/>
      <c r="AF33" s="145"/>
      <c r="AG33" s="145"/>
      <c r="AH33" s="145"/>
      <c r="AI33" s="145"/>
    </row>
    <row r="34" spans="2:35" s="111" customFormat="1" x14ac:dyDescent="0.15">
      <c r="B34" s="350" t="e">
        <f>VLOOKUP(C34,[1]!Companies[#Data],3,FALSE)</f>
        <v>#REF!</v>
      </c>
      <c r="C34" s="354" t="s">
        <v>765</v>
      </c>
      <c r="D34" s="353" t="s">
        <v>729</v>
      </c>
      <c r="E34" s="348" t="s">
        <v>746</v>
      </c>
      <c r="F34" s="348" t="s">
        <v>63</v>
      </c>
      <c r="G34" s="348" t="s">
        <v>63</v>
      </c>
      <c r="H34" s="354" t="s">
        <v>765</v>
      </c>
      <c r="I34" s="348" t="s">
        <v>722</v>
      </c>
      <c r="J34" s="150">
        <v>1817164</v>
      </c>
      <c r="O34" s="351"/>
      <c r="S34" s="145"/>
      <c r="T34" s="145"/>
      <c r="U34" s="145"/>
      <c r="V34" s="145"/>
      <c r="W34" s="145"/>
      <c r="X34" s="145"/>
      <c r="Y34" s="145"/>
      <c r="Z34" s="145"/>
      <c r="AA34" s="145"/>
      <c r="AB34" s="145"/>
      <c r="AC34" s="145"/>
      <c r="AD34" s="145"/>
      <c r="AE34" s="145"/>
      <c r="AF34" s="145"/>
      <c r="AG34" s="145"/>
      <c r="AH34" s="145"/>
      <c r="AI34" s="145"/>
    </row>
    <row r="35" spans="2:35" s="111" customFormat="1" x14ac:dyDescent="0.15">
      <c r="B35" s="350" t="e">
        <f>VLOOKUP(C35,[1]!Companies[#Data],3,FALSE)</f>
        <v>#REF!</v>
      </c>
      <c r="C35" s="354" t="s">
        <v>765</v>
      </c>
      <c r="D35" s="353" t="s">
        <v>729</v>
      </c>
      <c r="E35" s="348" t="s">
        <v>751</v>
      </c>
      <c r="F35" s="348" t="s">
        <v>63</v>
      </c>
      <c r="G35" s="348" t="s">
        <v>63</v>
      </c>
      <c r="H35" s="354" t="s">
        <v>765</v>
      </c>
      <c r="I35" s="348" t="s">
        <v>722</v>
      </c>
      <c r="J35" s="150">
        <v>404898</v>
      </c>
      <c r="O35" s="351"/>
      <c r="S35" s="145"/>
      <c r="T35" s="145"/>
      <c r="U35" s="145"/>
      <c r="V35" s="145"/>
      <c r="W35" s="145"/>
      <c r="X35" s="145"/>
      <c r="Y35" s="145"/>
      <c r="Z35" s="145"/>
      <c r="AA35" s="145"/>
      <c r="AB35" s="145"/>
      <c r="AC35" s="145"/>
      <c r="AD35" s="145"/>
      <c r="AE35" s="145"/>
      <c r="AF35" s="145"/>
      <c r="AG35" s="145"/>
      <c r="AH35" s="145"/>
      <c r="AI35" s="145"/>
    </row>
    <row r="36" spans="2:35" s="111" customFormat="1" x14ac:dyDescent="0.15">
      <c r="B36" s="350" t="e">
        <f>VLOOKUP(C36,[1]!Companies[#Data],3,FALSE)</f>
        <v>#REF!</v>
      </c>
      <c r="C36" s="352" t="s">
        <v>766</v>
      </c>
      <c r="D36" s="353" t="s">
        <v>729</v>
      </c>
      <c r="E36" s="348" t="s">
        <v>752</v>
      </c>
      <c r="F36" s="348" t="s">
        <v>63</v>
      </c>
      <c r="G36" s="348" t="s">
        <v>63</v>
      </c>
      <c r="H36" s="352" t="s">
        <v>766</v>
      </c>
      <c r="I36" s="348" t="s">
        <v>722</v>
      </c>
      <c r="J36" s="150">
        <v>5898905</v>
      </c>
      <c r="O36" s="351"/>
      <c r="S36" s="145"/>
      <c r="T36" s="145"/>
      <c r="U36" s="145"/>
      <c r="V36" s="145"/>
      <c r="W36" s="145"/>
      <c r="X36" s="145"/>
      <c r="Y36" s="145"/>
      <c r="Z36" s="145"/>
      <c r="AA36" s="145"/>
      <c r="AB36" s="145"/>
      <c r="AC36" s="145"/>
      <c r="AD36" s="145"/>
      <c r="AE36" s="145"/>
      <c r="AF36" s="145"/>
      <c r="AG36" s="145"/>
      <c r="AH36" s="145"/>
      <c r="AI36" s="145"/>
    </row>
    <row r="37" spans="2:35" s="111" customFormat="1" x14ac:dyDescent="0.15">
      <c r="B37" s="350" t="e">
        <f>VLOOKUP(C37,[1]!Companies[#Data],3,FALSE)</f>
        <v>#REF!</v>
      </c>
      <c r="C37" s="352" t="s">
        <v>766</v>
      </c>
      <c r="D37" s="353" t="s">
        <v>729</v>
      </c>
      <c r="E37" s="348" t="s">
        <v>756</v>
      </c>
      <c r="F37" s="348" t="s">
        <v>63</v>
      </c>
      <c r="G37" s="348" t="s">
        <v>63</v>
      </c>
      <c r="H37" s="352" t="s">
        <v>766</v>
      </c>
      <c r="I37" s="348" t="s">
        <v>722</v>
      </c>
      <c r="J37" s="150">
        <v>2371490</v>
      </c>
      <c r="O37" s="351"/>
      <c r="S37" s="145"/>
      <c r="T37" s="145"/>
      <c r="U37" s="145"/>
      <c r="V37" s="145"/>
      <c r="W37" s="145"/>
      <c r="X37" s="145"/>
      <c r="Y37" s="145"/>
      <c r="Z37" s="145"/>
      <c r="AA37" s="145"/>
      <c r="AB37" s="145"/>
      <c r="AC37" s="145"/>
      <c r="AD37" s="145"/>
      <c r="AE37" s="145"/>
      <c r="AF37" s="145"/>
      <c r="AG37" s="145"/>
      <c r="AH37" s="145"/>
      <c r="AI37" s="145"/>
    </row>
    <row r="38" spans="2:35" s="111" customFormat="1" x14ac:dyDescent="0.15">
      <c r="B38" s="350" t="e">
        <f>VLOOKUP(C38,[1]!Companies[#Data],3,FALSE)</f>
        <v>#REF!</v>
      </c>
      <c r="C38" s="352" t="s">
        <v>766</v>
      </c>
      <c r="D38" s="353" t="s">
        <v>729</v>
      </c>
      <c r="E38" s="348" t="s">
        <v>745</v>
      </c>
      <c r="F38" s="348" t="s">
        <v>63</v>
      </c>
      <c r="G38" s="348" t="s">
        <v>63</v>
      </c>
      <c r="H38" s="352" t="s">
        <v>766</v>
      </c>
      <c r="I38" s="348" t="s">
        <v>722</v>
      </c>
      <c r="J38" s="150">
        <v>948596</v>
      </c>
      <c r="O38" s="351"/>
      <c r="S38" s="145"/>
      <c r="T38" s="145"/>
      <c r="U38" s="145"/>
      <c r="V38" s="145"/>
      <c r="W38" s="145"/>
      <c r="X38" s="145"/>
      <c r="Y38" s="145"/>
      <c r="Z38" s="145"/>
      <c r="AA38" s="145"/>
      <c r="AB38" s="145"/>
      <c r="AC38" s="145"/>
      <c r="AD38" s="145"/>
      <c r="AE38" s="145"/>
      <c r="AF38" s="145"/>
      <c r="AG38" s="145"/>
      <c r="AH38" s="145"/>
      <c r="AI38" s="145"/>
    </row>
    <row r="39" spans="2:35" s="111" customFormat="1" x14ac:dyDescent="0.15">
      <c r="B39" s="350" t="e">
        <f>VLOOKUP(C39,[1]!Companies[#Data],3,FALSE)</f>
        <v>#REF!</v>
      </c>
      <c r="C39" s="352" t="s">
        <v>766</v>
      </c>
      <c r="D39" s="353" t="s">
        <v>729</v>
      </c>
      <c r="E39" s="348" t="s">
        <v>746</v>
      </c>
      <c r="F39" s="348" t="s">
        <v>63</v>
      </c>
      <c r="G39" s="348" t="s">
        <v>63</v>
      </c>
      <c r="H39" s="352" t="s">
        <v>766</v>
      </c>
      <c r="I39" s="348" t="s">
        <v>722</v>
      </c>
      <c r="J39" s="150">
        <v>948596</v>
      </c>
      <c r="O39" s="351"/>
      <c r="S39" s="145"/>
      <c r="T39" s="145"/>
      <c r="U39" s="145"/>
      <c r="V39" s="145"/>
      <c r="W39" s="145"/>
      <c r="X39" s="145"/>
      <c r="Y39" s="145"/>
      <c r="Z39" s="145"/>
      <c r="AA39" s="145"/>
      <c r="AB39" s="145"/>
      <c r="AC39" s="145"/>
      <c r="AD39" s="145"/>
      <c r="AE39" s="145"/>
      <c r="AF39" s="145"/>
      <c r="AG39" s="145"/>
      <c r="AH39" s="145"/>
      <c r="AI39" s="145"/>
    </row>
    <row r="40" spans="2:35" s="111" customFormat="1" x14ac:dyDescent="0.15">
      <c r="B40" s="350" t="e">
        <f>VLOOKUP(C40,[1]!Companies[#Data],3,FALSE)</f>
        <v>#REF!</v>
      </c>
      <c r="C40" s="352" t="s">
        <v>766</v>
      </c>
      <c r="D40" s="353" t="s">
        <v>729</v>
      </c>
      <c r="E40" s="348" t="s">
        <v>751</v>
      </c>
      <c r="F40" s="348" t="s">
        <v>63</v>
      </c>
      <c r="G40" s="348" t="s">
        <v>63</v>
      </c>
      <c r="H40" s="352" t="s">
        <v>766</v>
      </c>
      <c r="I40" s="348" t="s">
        <v>722</v>
      </c>
      <c r="J40" s="150">
        <v>790497</v>
      </c>
      <c r="O40" s="351"/>
      <c r="S40" s="145"/>
      <c r="T40" s="145"/>
      <c r="U40" s="145"/>
      <c r="V40" s="145"/>
      <c r="W40" s="145"/>
      <c r="X40" s="145"/>
      <c r="Y40" s="145"/>
      <c r="Z40" s="145"/>
      <c r="AA40" s="145"/>
      <c r="AB40" s="145"/>
      <c r="AC40" s="145"/>
      <c r="AD40" s="145"/>
      <c r="AE40" s="145"/>
      <c r="AF40" s="145"/>
      <c r="AG40" s="145"/>
      <c r="AH40" s="145"/>
      <c r="AI40" s="145"/>
    </row>
    <row r="41" spans="2:35" s="111" customFormat="1" x14ac:dyDescent="0.15">
      <c r="B41" s="350" t="e">
        <f>VLOOKUP(C41,[1]!Companies[#Data],3,FALSE)</f>
        <v>#REF!</v>
      </c>
      <c r="C41" s="354" t="s">
        <v>767</v>
      </c>
      <c r="D41" s="353" t="s">
        <v>729</v>
      </c>
      <c r="E41" s="348" t="s">
        <v>764</v>
      </c>
      <c r="F41" s="348" t="s">
        <v>63</v>
      </c>
      <c r="G41" s="348" t="s">
        <v>63</v>
      </c>
      <c r="H41" s="354" t="s">
        <v>767</v>
      </c>
      <c r="I41" s="348" t="s">
        <v>722</v>
      </c>
      <c r="J41" s="150">
        <v>6116052</v>
      </c>
      <c r="O41" s="351"/>
      <c r="S41" s="145"/>
      <c r="T41" s="145"/>
      <c r="U41" s="145"/>
      <c r="V41" s="145"/>
      <c r="W41" s="145"/>
      <c r="X41" s="145"/>
      <c r="Y41" s="145"/>
      <c r="Z41" s="145"/>
      <c r="AA41" s="145"/>
      <c r="AB41" s="145"/>
      <c r="AC41" s="145"/>
      <c r="AD41" s="145"/>
      <c r="AE41" s="145"/>
      <c r="AF41" s="145"/>
      <c r="AG41" s="145"/>
      <c r="AH41" s="145"/>
      <c r="AI41" s="145"/>
    </row>
    <row r="42" spans="2:35" s="111" customFormat="1" x14ac:dyDescent="0.15">
      <c r="B42" s="350" t="e">
        <f>VLOOKUP(C42,[1]!Companies[#Data],3,FALSE)</f>
        <v>#REF!</v>
      </c>
      <c r="C42" s="354" t="s">
        <v>767</v>
      </c>
      <c r="D42" s="353" t="s">
        <v>729</v>
      </c>
      <c r="E42" s="348" t="s">
        <v>756</v>
      </c>
      <c r="F42" s="348" t="s">
        <v>63</v>
      </c>
      <c r="G42" s="348" t="s">
        <v>63</v>
      </c>
      <c r="H42" s="354" t="s">
        <v>767</v>
      </c>
      <c r="I42" s="348" t="s">
        <v>722</v>
      </c>
      <c r="J42" s="150">
        <v>2560791</v>
      </c>
      <c r="O42" s="351"/>
      <c r="S42" s="145"/>
      <c r="T42" s="145"/>
      <c r="U42" s="145"/>
      <c r="V42" s="145"/>
      <c r="W42" s="145"/>
      <c r="X42" s="145"/>
      <c r="Y42" s="145"/>
      <c r="Z42" s="145"/>
      <c r="AA42" s="145"/>
      <c r="AB42" s="145"/>
      <c r="AC42" s="145"/>
      <c r="AD42" s="145"/>
      <c r="AE42" s="145"/>
      <c r="AF42" s="145"/>
      <c r="AG42" s="145"/>
      <c r="AH42" s="145"/>
      <c r="AI42" s="145"/>
    </row>
    <row r="43" spans="2:35" s="111" customFormat="1" x14ac:dyDescent="0.15">
      <c r="B43" s="350" t="e">
        <f>VLOOKUP(C43,[1]!Companies[#Data],3,FALSE)</f>
        <v>#REF!</v>
      </c>
      <c r="C43" s="354" t="s">
        <v>767</v>
      </c>
      <c r="D43" s="353" t="s">
        <v>729</v>
      </c>
      <c r="E43" s="348" t="s">
        <v>745</v>
      </c>
      <c r="F43" s="348" t="s">
        <v>63</v>
      </c>
      <c r="G43" s="348" t="s">
        <v>63</v>
      </c>
      <c r="H43" s="354" t="s">
        <v>767</v>
      </c>
      <c r="I43" s="348" t="s">
        <v>722</v>
      </c>
      <c r="J43" s="150">
        <v>1024316</v>
      </c>
      <c r="O43" s="351"/>
      <c r="S43" s="145"/>
      <c r="T43" s="145"/>
      <c r="U43" s="145"/>
      <c r="V43" s="145"/>
      <c r="W43" s="145"/>
      <c r="X43" s="145"/>
      <c r="Y43" s="145"/>
      <c r="Z43" s="145"/>
      <c r="AA43" s="145"/>
      <c r="AB43" s="145"/>
      <c r="AC43" s="145"/>
      <c r="AD43" s="145"/>
      <c r="AE43" s="145"/>
      <c r="AF43" s="145"/>
      <c r="AG43" s="145"/>
      <c r="AH43" s="145"/>
      <c r="AI43" s="145"/>
    </row>
    <row r="44" spans="2:35" s="111" customFormat="1" x14ac:dyDescent="0.15">
      <c r="B44" s="350" t="e">
        <f>VLOOKUP(C44,[1]!Companies[#Data],3,FALSE)</f>
        <v>#REF!</v>
      </c>
      <c r="C44" s="354" t="s">
        <v>767</v>
      </c>
      <c r="D44" s="353" t="s">
        <v>729</v>
      </c>
      <c r="E44" s="348" t="s">
        <v>746</v>
      </c>
      <c r="F44" s="348" t="s">
        <v>63</v>
      </c>
      <c r="G44" s="348" t="s">
        <v>63</v>
      </c>
      <c r="H44" s="354" t="s">
        <v>767</v>
      </c>
      <c r="I44" s="348" t="s">
        <v>722</v>
      </c>
      <c r="J44" s="150">
        <v>1024316</v>
      </c>
      <c r="O44" s="351"/>
      <c r="S44" s="145"/>
      <c r="T44" s="145"/>
      <c r="U44" s="145"/>
      <c r="V44" s="145"/>
      <c r="W44" s="145"/>
      <c r="X44" s="145"/>
      <c r="Y44" s="145"/>
      <c r="Z44" s="145"/>
      <c r="AA44" s="145"/>
      <c r="AB44" s="145"/>
      <c r="AC44" s="145"/>
      <c r="AD44" s="145"/>
      <c r="AE44" s="145"/>
      <c r="AF44" s="145"/>
      <c r="AG44" s="145"/>
      <c r="AH44" s="145"/>
      <c r="AI44" s="145"/>
    </row>
    <row r="45" spans="2:35" s="111" customFormat="1" x14ac:dyDescent="0.15">
      <c r="B45" s="350" t="e">
        <f>VLOOKUP(C45,[1]!Companies[#Data],3,FALSE)</f>
        <v>#REF!</v>
      </c>
      <c r="C45" s="354" t="s">
        <v>767</v>
      </c>
      <c r="D45" s="353" t="s">
        <v>729</v>
      </c>
      <c r="E45" s="348" t="s">
        <v>751</v>
      </c>
      <c r="F45" s="348" t="s">
        <v>63</v>
      </c>
      <c r="G45" s="348" t="s">
        <v>63</v>
      </c>
      <c r="H45" s="354" t="s">
        <v>767</v>
      </c>
      <c r="I45" s="348" t="s">
        <v>722</v>
      </c>
      <c r="J45" s="150">
        <v>853597</v>
      </c>
      <c r="O45" s="351"/>
      <c r="S45" s="145"/>
      <c r="T45" s="145"/>
      <c r="U45" s="145"/>
      <c r="V45" s="145"/>
      <c r="W45" s="145"/>
      <c r="X45" s="145"/>
      <c r="Y45" s="145"/>
      <c r="Z45" s="145"/>
      <c r="AA45" s="145"/>
      <c r="AB45" s="145"/>
      <c r="AC45" s="145"/>
      <c r="AD45" s="145"/>
      <c r="AE45" s="145"/>
      <c r="AF45" s="145"/>
      <c r="AG45" s="145"/>
      <c r="AH45" s="145"/>
      <c r="AI45" s="145"/>
    </row>
    <row r="46" spans="2:35" s="111" customFormat="1" x14ac:dyDescent="0.15">
      <c r="B46" s="350" t="e">
        <f>VLOOKUP(C46,[1]!Companies[#Data],3,FALSE)</f>
        <v>#REF!</v>
      </c>
      <c r="C46" s="352" t="s">
        <v>768</v>
      </c>
      <c r="D46" s="353" t="s">
        <v>729</v>
      </c>
      <c r="E46" s="348" t="s">
        <v>752</v>
      </c>
      <c r="F46" s="348" t="s">
        <v>63</v>
      </c>
      <c r="G46" s="348" t="s">
        <v>63</v>
      </c>
      <c r="H46" s="352" t="s">
        <v>768</v>
      </c>
      <c r="I46" s="348" t="s">
        <v>722</v>
      </c>
      <c r="J46" s="150">
        <v>5568304</v>
      </c>
      <c r="O46" s="351"/>
      <c r="S46" s="145"/>
      <c r="T46" s="145"/>
      <c r="U46" s="145"/>
      <c r="V46" s="145"/>
      <c r="W46" s="145"/>
      <c r="X46" s="145"/>
      <c r="Y46" s="145"/>
      <c r="Z46" s="145"/>
      <c r="AA46" s="145"/>
      <c r="AB46" s="145"/>
      <c r="AC46" s="145"/>
      <c r="AD46" s="145"/>
      <c r="AE46" s="145"/>
      <c r="AF46" s="145"/>
      <c r="AG46" s="145"/>
      <c r="AH46" s="145"/>
      <c r="AI46" s="145"/>
    </row>
    <row r="47" spans="2:35" s="111" customFormat="1" x14ac:dyDescent="0.15">
      <c r="B47" s="350" t="e">
        <f>VLOOKUP(C47,[1]!Companies[#Data],3,FALSE)</f>
        <v>#REF!</v>
      </c>
      <c r="C47" s="352" t="s">
        <v>768</v>
      </c>
      <c r="D47" s="353" t="s">
        <v>729</v>
      </c>
      <c r="E47" s="348" t="s">
        <v>756</v>
      </c>
      <c r="F47" s="348" t="s">
        <v>63</v>
      </c>
      <c r="G47" s="348" t="s">
        <v>63</v>
      </c>
      <c r="H47" s="352" t="s">
        <v>768</v>
      </c>
      <c r="I47" s="348" t="s">
        <v>722</v>
      </c>
      <c r="J47" s="150">
        <v>2560791</v>
      </c>
      <c r="O47" s="351"/>
      <c r="S47" s="145"/>
      <c r="T47" s="145"/>
      <c r="U47" s="145"/>
      <c r="V47" s="145"/>
      <c r="W47" s="145"/>
      <c r="X47" s="145"/>
      <c r="Y47" s="145"/>
      <c r="Z47" s="145"/>
      <c r="AA47" s="145"/>
      <c r="AB47" s="145"/>
      <c r="AC47" s="145"/>
      <c r="AD47" s="145"/>
      <c r="AE47" s="145"/>
      <c r="AF47" s="145"/>
      <c r="AG47" s="145"/>
      <c r="AH47" s="145"/>
      <c r="AI47" s="145"/>
    </row>
    <row r="48" spans="2:35" s="111" customFormat="1" x14ac:dyDescent="0.15">
      <c r="B48" s="350" t="e">
        <f>VLOOKUP(C48,[1]!Companies[#Data],3,FALSE)</f>
        <v>#REF!</v>
      </c>
      <c r="C48" s="352" t="s">
        <v>768</v>
      </c>
      <c r="D48" s="353" t="s">
        <v>729</v>
      </c>
      <c r="E48" s="348" t="s">
        <v>745</v>
      </c>
      <c r="F48" s="348" t="s">
        <v>63</v>
      </c>
      <c r="G48" s="348" t="s">
        <v>63</v>
      </c>
      <c r="H48" s="352" t="s">
        <v>768</v>
      </c>
      <c r="I48" s="348" t="s">
        <v>722</v>
      </c>
      <c r="J48" s="150">
        <v>2048632</v>
      </c>
      <c r="O48" s="351"/>
      <c r="S48" s="145"/>
      <c r="T48" s="145"/>
      <c r="U48" s="145"/>
      <c r="V48" s="145"/>
      <c r="W48" s="145"/>
      <c r="X48" s="145"/>
      <c r="Y48" s="145"/>
      <c r="Z48" s="145"/>
      <c r="AA48" s="145"/>
      <c r="AB48" s="145"/>
      <c r="AC48" s="145"/>
      <c r="AD48" s="145"/>
      <c r="AE48" s="145"/>
      <c r="AF48" s="145"/>
      <c r="AG48" s="145"/>
      <c r="AH48" s="145"/>
      <c r="AI48" s="145"/>
    </row>
    <row r="49" spans="2:35" s="111" customFormat="1" x14ac:dyDescent="0.15">
      <c r="B49" s="350" t="e">
        <f>VLOOKUP(C49,[1]!Companies[#Data],3,FALSE)</f>
        <v>#REF!</v>
      </c>
      <c r="C49" s="352" t="s">
        <v>768</v>
      </c>
      <c r="D49" s="353" t="s">
        <v>729</v>
      </c>
      <c r="E49" s="348" t="s">
        <v>746</v>
      </c>
      <c r="F49" s="348" t="s">
        <v>63</v>
      </c>
      <c r="G49" s="348" t="s">
        <v>63</v>
      </c>
      <c r="H49" s="352" t="s">
        <v>768</v>
      </c>
      <c r="I49" s="348" t="s">
        <v>722</v>
      </c>
      <c r="J49" s="150">
        <v>1024316</v>
      </c>
      <c r="O49" s="351"/>
      <c r="S49" s="145"/>
      <c r="T49" s="145"/>
      <c r="U49" s="145"/>
      <c r="V49" s="145"/>
      <c r="W49" s="145"/>
      <c r="X49" s="145"/>
      <c r="Y49" s="145"/>
      <c r="Z49" s="145"/>
      <c r="AA49" s="145"/>
      <c r="AB49" s="145"/>
      <c r="AC49" s="145"/>
      <c r="AD49" s="145"/>
      <c r="AE49" s="145"/>
      <c r="AF49" s="145"/>
      <c r="AG49" s="145"/>
      <c r="AH49" s="145"/>
      <c r="AI49" s="145"/>
    </row>
    <row r="50" spans="2:35" s="111" customFormat="1" x14ac:dyDescent="0.15">
      <c r="B50" s="350" t="e">
        <f>VLOOKUP(C50,[1]!Companies[#Data],3,FALSE)</f>
        <v>#REF!</v>
      </c>
      <c r="C50" s="352" t="s">
        <v>768</v>
      </c>
      <c r="D50" s="353" t="s">
        <v>729</v>
      </c>
      <c r="E50" s="348" t="s">
        <v>751</v>
      </c>
      <c r="F50" s="348" t="s">
        <v>63</v>
      </c>
      <c r="G50" s="348" t="s">
        <v>63</v>
      </c>
      <c r="H50" s="352" t="s">
        <v>768</v>
      </c>
      <c r="I50" s="348" t="s">
        <v>722</v>
      </c>
      <c r="J50" s="150">
        <v>1707194</v>
      </c>
      <c r="O50" s="351"/>
      <c r="S50" s="145"/>
      <c r="T50" s="145"/>
      <c r="U50" s="145"/>
      <c r="V50" s="145"/>
      <c r="W50" s="145"/>
      <c r="X50" s="145"/>
      <c r="Y50" s="145"/>
      <c r="Z50" s="145"/>
      <c r="AA50" s="145"/>
      <c r="AB50" s="145"/>
      <c r="AC50" s="145"/>
      <c r="AD50" s="145"/>
      <c r="AE50" s="145"/>
      <c r="AF50" s="145"/>
      <c r="AG50" s="145"/>
      <c r="AH50" s="145"/>
      <c r="AI50" s="145"/>
    </row>
    <row r="51" spans="2:35" s="111" customFormat="1" x14ac:dyDescent="0.15">
      <c r="B51" s="350" t="e">
        <f>VLOOKUP(C51,[1]!Companies[#Data],3,FALSE)</f>
        <v>#REF!</v>
      </c>
      <c r="C51" s="352" t="s">
        <v>769</v>
      </c>
      <c r="D51" s="348" t="s">
        <v>761</v>
      </c>
      <c r="E51" s="348" t="s">
        <v>758</v>
      </c>
      <c r="F51" s="348" t="s">
        <v>63</v>
      </c>
      <c r="G51" s="348" t="s">
        <v>63</v>
      </c>
      <c r="H51" s="352" t="s">
        <v>769</v>
      </c>
      <c r="I51" s="348" t="s">
        <v>722</v>
      </c>
      <c r="J51" s="150">
        <v>1249</v>
      </c>
      <c r="O51" s="351"/>
      <c r="S51" s="145"/>
      <c r="T51" s="145"/>
      <c r="U51" s="145"/>
      <c r="V51" s="145"/>
      <c r="W51" s="145"/>
      <c r="X51" s="145"/>
      <c r="Y51" s="145"/>
      <c r="Z51" s="145"/>
      <c r="AA51" s="145"/>
      <c r="AB51" s="145"/>
      <c r="AC51" s="145"/>
      <c r="AD51" s="145"/>
      <c r="AE51" s="145"/>
      <c r="AF51" s="145"/>
      <c r="AG51" s="145"/>
      <c r="AH51" s="145"/>
      <c r="AI51" s="145"/>
    </row>
    <row r="52" spans="2:35" s="111" customFormat="1" x14ac:dyDescent="0.15">
      <c r="B52" s="350" t="e">
        <f>VLOOKUP(C52,[1]!Companies[#Data],3,FALSE)</f>
        <v>#REF!</v>
      </c>
      <c r="C52" s="352" t="s">
        <v>769</v>
      </c>
      <c r="D52" s="348" t="s">
        <v>761</v>
      </c>
      <c r="E52" s="348" t="s">
        <v>759</v>
      </c>
      <c r="F52" s="348" t="s">
        <v>63</v>
      </c>
      <c r="G52" s="348" t="s">
        <v>63</v>
      </c>
      <c r="H52" s="352" t="s">
        <v>769</v>
      </c>
      <c r="I52" s="348" t="s">
        <v>722</v>
      </c>
      <c r="J52" s="150">
        <v>18030</v>
      </c>
      <c r="O52" s="351"/>
      <c r="S52" s="145"/>
      <c r="T52" s="145"/>
      <c r="U52" s="145"/>
      <c r="V52" s="145"/>
      <c r="W52" s="145"/>
      <c r="X52" s="145"/>
      <c r="Y52" s="145"/>
      <c r="Z52" s="145"/>
      <c r="AA52" s="145"/>
      <c r="AB52" s="145"/>
      <c r="AC52" s="145"/>
      <c r="AD52" s="145"/>
      <c r="AE52" s="145"/>
      <c r="AF52" s="145"/>
      <c r="AG52" s="145"/>
      <c r="AH52" s="145"/>
      <c r="AI52" s="145"/>
    </row>
    <row r="53" spans="2:35" s="111" customFormat="1" x14ac:dyDescent="0.15">
      <c r="B53" s="350" t="e">
        <f>VLOOKUP(C53,[1]!Companies[#Data],3,FALSE)</f>
        <v>#REF!</v>
      </c>
      <c r="C53" s="352" t="s">
        <v>769</v>
      </c>
      <c r="D53" s="353" t="s">
        <v>729</v>
      </c>
      <c r="E53" s="348" t="s">
        <v>764</v>
      </c>
      <c r="F53" s="348" t="s">
        <v>63</v>
      </c>
      <c r="G53" s="348" t="s">
        <v>63</v>
      </c>
      <c r="H53" s="352" t="s">
        <v>769</v>
      </c>
      <c r="I53" s="348" t="s">
        <v>722</v>
      </c>
      <c r="J53" s="150">
        <v>4791898</v>
      </c>
      <c r="O53" s="351"/>
      <c r="S53" s="145"/>
      <c r="T53" s="145"/>
      <c r="U53" s="145"/>
      <c r="V53" s="145"/>
      <c r="W53" s="145"/>
      <c r="X53" s="145"/>
      <c r="Y53" s="145"/>
      <c r="Z53" s="145"/>
      <c r="AA53" s="145"/>
      <c r="AB53" s="145"/>
      <c r="AC53" s="145"/>
      <c r="AD53" s="145"/>
      <c r="AE53" s="145"/>
      <c r="AF53" s="145"/>
      <c r="AG53" s="145"/>
      <c r="AH53" s="145"/>
      <c r="AI53" s="145"/>
    </row>
    <row r="54" spans="2:35" s="111" customFormat="1" x14ac:dyDescent="0.15">
      <c r="B54" s="350" t="e">
        <f>VLOOKUP(C54,[1]!Companies[#Data],3,FALSE)</f>
        <v>#REF!</v>
      </c>
      <c r="C54" s="352" t="s">
        <v>769</v>
      </c>
      <c r="D54" s="353" t="s">
        <v>729</v>
      </c>
      <c r="E54" s="348" t="s">
        <v>743</v>
      </c>
      <c r="F54" s="348" t="s">
        <v>63</v>
      </c>
      <c r="G54" s="348" t="s">
        <v>63</v>
      </c>
      <c r="H54" s="352" t="s">
        <v>769</v>
      </c>
      <c r="I54" s="348" t="s">
        <v>722</v>
      </c>
      <c r="J54" s="150">
        <v>181527</v>
      </c>
      <c r="O54" s="351"/>
      <c r="S54" s="145"/>
      <c r="T54" s="145"/>
      <c r="U54" s="145"/>
      <c r="V54" s="145"/>
      <c r="W54" s="145"/>
      <c r="X54" s="145"/>
      <c r="Y54" s="145"/>
      <c r="Z54" s="145"/>
      <c r="AA54" s="145"/>
      <c r="AB54" s="145"/>
      <c r="AC54" s="145"/>
      <c r="AD54" s="145"/>
      <c r="AE54" s="145"/>
      <c r="AF54" s="145"/>
      <c r="AG54" s="145"/>
      <c r="AH54" s="145"/>
      <c r="AI54" s="145"/>
    </row>
    <row r="55" spans="2:35" s="111" customFormat="1" x14ac:dyDescent="0.15">
      <c r="B55" s="350" t="e">
        <f>VLOOKUP(C55,[1]!Companies[#Data],3,FALSE)</f>
        <v>#REF!</v>
      </c>
      <c r="C55" s="352" t="s">
        <v>769</v>
      </c>
      <c r="D55" s="353" t="s">
        <v>729</v>
      </c>
      <c r="E55" s="348" t="s">
        <v>756</v>
      </c>
      <c r="F55" s="348" t="s">
        <v>63</v>
      </c>
      <c r="G55" s="348" t="s">
        <v>63</v>
      </c>
      <c r="H55" s="352" t="s">
        <v>769</v>
      </c>
      <c r="I55" s="348" t="s">
        <v>722</v>
      </c>
      <c r="J55" s="150">
        <v>2674237</v>
      </c>
      <c r="O55" s="351"/>
      <c r="S55" s="145"/>
      <c r="T55" s="145"/>
      <c r="U55" s="145"/>
      <c r="V55" s="145"/>
      <c r="W55" s="145"/>
      <c r="X55" s="145"/>
      <c r="Y55" s="145"/>
      <c r="Z55" s="145"/>
      <c r="AA55" s="145"/>
      <c r="AB55" s="145"/>
      <c r="AC55" s="145"/>
      <c r="AD55" s="145"/>
      <c r="AE55" s="145"/>
      <c r="AF55" s="145"/>
      <c r="AG55" s="145"/>
      <c r="AH55" s="145"/>
      <c r="AI55" s="145"/>
    </row>
    <row r="56" spans="2:35" s="111" customFormat="1" x14ac:dyDescent="0.15">
      <c r="B56" s="350" t="e">
        <f>VLOOKUP(C56,[1]!Companies[#Data],3,FALSE)</f>
        <v>#REF!</v>
      </c>
      <c r="C56" s="352" t="s">
        <v>769</v>
      </c>
      <c r="D56" s="353" t="s">
        <v>729</v>
      </c>
      <c r="E56" s="348" t="s">
        <v>745</v>
      </c>
      <c r="F56" s="348" t="s">
        <v>63</v>
      </c>
      <c r="G56" s="348" t="s">
        <v>63</v>
      </c>
      <c r="H56" s="352" t="s">
        <v>769</v>
      </c>
      <c r="I56" s="348" t="s">
        <v>722</v>
      </c>
      <c r="J56" s="150">
        <v>1069695</v>
      </c>
      <c r="O56" s="351"/>
      <c r="S56" s="145"/>
      <c r="T56" s="145"/>
      <c r="U56" s="145"/>
      <c r="V56" s="145"/>
      <c r="W56" s="145"/>
      <c r="X56" s="145"/>
      <c r="Y56" s="145"/>
      <c r="Z56" s="145"/>
      <c r="AA56" s="145"/>
      <c r="AB56" s="145"/>
      <c r="AC56" s="145"/>
      <c r="AD56" s="145"/>
      <c r="AE56" s="145"/>
      <c r="AF56" s="145"/>
      <c r="AG56" s="145"/>
      <c r="AH56" s="145"/>
      <c r="AI56" s="145"/>
    </row>
    <row r="57" spans="2:35" s="111" customFormat="1" x14ac:dyDescent="0.15">
      <c r="B57" s="350" t="e">
        <f>VLOOKUP(C57,[1]!Companies[#Data],3,FALSE)</f>
        <v>#REF!</v>
      </c>
      <c r="C57" s="352" t="s">
        <v>769</v>
      </c>
      <c r="D57" s="353" t="s">
        <v>729</v>
      </c>
      <c r="E57" s="348" t="s">
        <v>746</v>
      </c>
      <c r="F57" s="348" t="s">
        <v>63</v>
      </c>
      <c r="G57" s="348" t="s">
        <v>63</v>
      </c>
      <c r="H57" s="352" t="s">
        <v>769</v>
      </c>
      <c r="I57" s="348" t="s">
        <v>722</v>
      </c>
      <c r="J57" s="150">
        <v>1069695</v>
      </c>
      <c r="O57" s="351"/>
      <c r="S57" s="145"/>
      <c r="T57" s="145"/>
      <c r="U57" s="145"/>
      <c r="V57" s="145"/>
      <c r="W57" s="145"/>
      <c r="X57" s="145"/>
      <c r="Y57" s="145"/>
      <c r="Z57" s="145"/>
      <c r="AA57" s="145"/>
      <c r="AB57" s="145"/>
      <c r="AC57" s="145"/>
      <c r="AD57" s="145"/>
      <c r="AE57" s="145"/>
      <c r="AF57" s="145"/>
      <c r="AG57" s="145"/>
      <c r="AH57" s="145"/>
      <c r="AI57" s="145"/>
    </row>
    <row r="58" spans="2:35" s="111" customFormat="1" x14ac:dyDescent="0.15">
      <c r="B58" s="350" t="e">
        <f>VLOOKUP(C58,[1]!Companies[#Data],3,FALSE)</f>
        <v>#REF!</v>
      </c>
      <c r="C58" s="352" t="s">
        <v>769</v>
      </c>
      <c r="D58" s="353" t="s">
        <v>729</v>
      </c>
      <c r="E58" s="348" t="s">
        <v>751</v>
      </c>
      <c r="F58" s="348" t="s">
        <v>63</v>
      </c>
      <c r="G58" s="348" t="s">
        <v>63</v>
      </c>
      <c r="H58" s="352" t="s">
        <v>769</v>
      </c>
      <c r="I58" s="348" t="s">
        <v>722</v>
      </c>
      <c r="J58" s="150">
        <v>891412</v>
      </c>
      <c r="O58" s="351"/>
      <c r="S58" s="145"/>
      <c r="T58" s="145"/>
      <c r="U58" s="145"/>
      <c r="V58" s="145"/>
      <c r="W58" s="145"/>
      <c r="X58" s="145"/>
      <c r="Y58" s="145"/>
      <c r="Z58" s="145"/>
      <c r="AA58" s="145"/>
      <c r="AB58" s="145"/>
      <c r="AC58" s="145"/>
      <c r="AD58" s="145"/>
      <c r="AE58" s="145"/>
      <c r="AF58" s="145"/>
      <c r="AG58" s="145"/>
      <c r="AH58" s="145"/>
      <c r="AI58" s="145"/>
    </row>
    <row r="59" spans="2:35" s="111" customFormat="1" x14ac:dyDescent="0.15">
      <c r="B59" s="350" t="e">
        <f>VLOOKUP(C59,[1]!Companies[#Data],3,FALSE)</f>
        <v>#REF!</v>
      </c>
      <c r="C59" s="352" t="s">
        <v>769</v>
      </c>
      <c r="D59" s="353" t="s">
        <v>729</v>
      </c>
      <c r="E59" s="348" t="s">
        <v>753</v>
      </c>
      <c r="F59" s="348" t="s">
        <v>63</v>
      </c>
      <c r="G59" s="348" t="s">
        <v>63</v>
      </c>
      <c r="H59" s="352" t="s">
        <v>769</v>
      </c>
      <c r="I59" s="348" t="s">
        <v>722</v>
      </c>
      <c r="J59" s="150">
        <v>1299878</v>
      </c>
      <c r="O59" s="351"/>
      <c r="S59" s="145"/>
      <c r="T59" s="145"/>
      <c r="U59" s="145"/>
      <c r="V59" s="145"/>
      <c r="W59" s="145"/>
      <c r="X59" s="145"/>
      <c r="Y59" s="145"/>
      <c r="Z59" s="145"/>
      <c r="AA59" s="145"/>
      <c r="AB59" s="145"/>
      <c r="AC59" s="145"/>
      <c r="AD59" s="145"/>
      <c r="AE59" s="145"/>
      <c r="AF59" s="145"/>
      <c r="AG59" s="145"/>
      <c r="AH59" s="145"/>
      <c r="AI59" s="145"/>
    </row>
    <row r="60" spans="2:35" s="111" customFormat="1" x14ac:dyDescent="0.15">
      <c r="B60" s="350" t="e">
        <f>VLOOKUP(C60,[1]!Companies[#Data],3,FALSE)</f>
        <v>#REF!</v>
      </c>
      <c r="C60" s="354" t="s">
        <v>770</v>
      </c>
      <c r="D60" s="348" t="s">
        <v>761</v>
      </c>
      <c r="E60" s="348" t="s">
        <v>758</v>
      </c>
      <c r="F60" s="348" t="s">
        <v>63</v>
      </c>
      <c r="G60" s="348" t="s">
        <v>63</v>
      </c>
      <c r="H60" s="354" t="s">
        <v>770</v>
      </c>
      <c r="I60" s="348" t="s">
        <v>722</v>
      </c>
      <c r="J60" s="150">
        <v>25</v>
      </c>
      <c r="O60" s="351"/>
      <c r="S60" s="145"/>
      <c r="T60" s="145"/>
      <c r="U60" s="145"/>
      <c r="V60" s="145"/>
      <c r="W60" s="145"/>
      <c r="X60" s="145"/>
      <c r="Y60" s="145"/>
      <c r="Z60" s="145"/>
      <c r="AA60" s="145"/>
      <c r="AB60" s="145"/>
      <c r="AC60" s="145"/>
      <c r="AD60" s="145"/>
      <c r="AE60" s="145"/>
      <c r="AF60" s="145"/>
      <c r="AG60" s="145"/>
      <c r="AH60" s="145"/>
      <c r="AI60" s="145"/>
    </row>
    <row r="61" spans="2:35" s="111" customFormat="1" x14ac:dyDescent="0.15">
      <c r="B61" s="350" t="e">
        <f>VLOOKUP(C61,[1]!Companies[#Data],3,FALSE)</f>
        <v>#REF!</v>
      </c>
      <c r="C61" s="354" t="s">
        <v>770</v>
      </c>
      <c r="D61" s="348" t="s">
        <v>761</v>
      </c>
      <c r="E61" s="348" t="s">
        <v>759</v>
      </c>
      <c r="F61" s="348" t="s">
        <v>63</v>
      </c>
      <c r="G61" s="348" t="s">
        <v>63</v>
      </c>
      <c r="H61" s="354" t="s">
        <v>770</v>
      </c>
      <c r="I61" s="348" t="s">
        <v>722</v>
      </c>
      <c r="J61" s="150">
        <v>1178</v>
      </c>
      <c r="O61" s="351"/>
      <c r="S61" s="145"/>
      <c r="T61" s="145"/>
      <c r="U61" s="145"/>
      <c r="V61" s="145"/>
      <c r="W61" s="145"/>
      <c r="X61" s="145"/>
      <c r="Y61" s="145"/>
      <c r="Z61" s="145"/>
      <c r="AA61" s="145"/>
      <c r="AB61" s="145"/>
      <c r="AC61" s="145"/>
      <c r="AD61" s="145"/>
      <c r="AE61" s="145"/>
      <c r="AF61" s="145"/>
      <c r="AG61" s="145"/>
      <c r="AH61" s="145"/>
      <c r="AI61" s="145"/>
    </row>
    <row r="62" spans="2:35" s="111" customFormat="1" x14ac:dyDescent="0.15">
      <c r="B62" s="350" t="e">
        <f>VLOOKUP(C62,[1]!Companies[#Data],3,FALSE)</f>
        <v>#REF!</v>
      </c>
      <c r="C62" s="354" t="s">
        <v>770</v>
      </c>
      <c r="D62" s="353" t="s">
        <v>729</v>
      </c>
      <c r="E62" s="348" t="s">
        <v>764</v>
      </c>
      <c r="F62" s="348" t="s">
        <v>63</v>
      </c>
      <c r="G62" s="348" t="s">
        <v>63</v>
      </c>
      <c r="H62" s="354" t="s">
        <v>770</v>
      </c>
      <c r="I62" s="348" t="s">
        <v>722</v>
      </c>
      <c r="J62" s="150">
        <v>15452171</v>
      </c>
      <c r="O62" s="351"/>
      <c r="S62" s="145"/>
      <c r="T62" s="145"/>
      <c r="U62" s="145"/>
      <c r="V62" s="145"/>
      <c r="W62" s="145"/>
      <c r="X62" s="145"/>
      <c r="Y62" s="145"/>
      <c r="Z62" s="145"/>
      <c r="AA62" s="145"/>
      <c r="AB62" s="145"/>
      <c r="AC62" s="145"/>
      <c r="AD62" s="145"/>
      <c r="AE62" s="145"/>
      <c r="AF62" s="145"/>
      <c r="AG62" s="145"/>
      <c r="AH62" s="145"/>
      <c r="AI62" s="145"/>
    </row>
    <row r="63" spans="2:35" s="111" customFormat="1" x14ac:dyDescent="0.15">
      <c r="B63" s="350" t="e">
        <f>VLOOKUP(C63,[1]!Companies[#Data],3,FALSE)</f>
        <v>#REF!</v>
      </c>
      <c r="C63" s="354" t="s">
        <v>770</v>
      </c>
      <c r="D63" s="353" t="s">
        <v>729</v>
      </c>
      <c r="E63" s="348" t="s">
        <v>743</v>
      </c>
      <c r="F63" s="348" t="s">
        <v>63</v>
      </c>
      <c r="G63" s="348" t="s">
        <v>63</v>
      </c>
      <c r="H63" s="354" t="s">
        <v>770</v>
      </c>
      <c r="I63" s="348" t="s">
        <v>722</v>
      </c>
      <c r="J63" s="150">
        <v>329727</v>
      </c>
      <c r="O63" s="351"/>
      <c r="S63" s="145"/>
      <c r="T63" s="145"/>
      <c r="U63" s="145"/>
      <c r="V63" s="145"/>
      <c r="W63" s="145"/>
      <c r="X63" s="145"/>
      <c r="Y63" s="145"/>
      <c r="Z63" s="145"/>
      <c r="AA63" s="145"/>
      <c r="AB63" s="145"/>
      <c r="AC63" s="145"/>
      <c r="AD63" s="145"/>
      <c r="AE63" s="145"/>
      <c r="AF63" s="145"/>
      <c r="AG63" s="145"/>
      <c r="AH63" s="145"/>
      <c r="AI63" s="145"/>
    </row>
    <row r="64" spans="2:35" s="111" customFormat="1" x14ac:dyDescent="0.15">
      <c r="B64" s="350" t="e">
        <f>VLOOKUP(C64,[1]!Companies[#Data],3,FALSE)</f>
        <v>#REF!</v>
      </c>
      <c r="C64" s="354" t="s">
        <v>770</v>
      </c>
      <c r="D64" s="353" t="s">
        <v>729</v>
      </c>
      <c r="E64" s="348" t="s">
        <v>756</v>
      </c>
      <c r="F64" s="348" t="s">
        <v>63</v>
      </c>
      <c r="G64" s="348" t="s">
        <v>63</v>
      </c>
      <c r="H64" s="354" t="s">
        <v>770</v>
      </c>
      <c r="I64" s="348" t="s">
        <v>722</v>
      </c>
      <c r="J64" s="150">
        <v>2674237</v>
      </c>
      <c r="O64" s="351"/>
      <c r="S64" s="145"/>
      <c r="T64" s="145"/>
      <c r="U64" s="145"/>
      <c r="V64" s="145"/>
      <c r="W64" s="145"/>
      <c r="X64" s="145"/>
      <c r="Y64" s="145"/>
      <c r="Z64" s="145"/>
      <c r="AA64" s="145"/>
      <c r="AB64" s="145"/>
      <c r="AC64" s="145"/>
      <c r="AD64" s="145"/>
      <c r="AE64" s="145"/>
      <c r="AF64" s="145"/>
      <c r="AG64" s="145"/>
      <c r="AH64" s="145"/>
      <c r="AI64" s="145"/>
    </row>
    <row r="65" spans="2:35" s="111" customFormat="1" x14ac:dyDescent="0.15">
      <c r="B65" s="350" t="e">
        <f>VLOOKUP(C65,[1]!Companies[#Data],3,FALSE)</f>
        <v>#REF!</v>
      </c>
      <c r="C65" s="354" t="s">
        <v>770</v>
      </c>
      <c r="D65" s="353" t="s">
        <v>729</v>
      </c>
      <c r="E65" s="348" t="s">
        <v>745</v>
      </c>
      <c r="F65" s="348" t="s">
        <v>63</v>
      </c>
      <c r="G65" s="348" t="s">
        <v>63</v>
      </c>
      <c r="H65" s="354" t="s">
        <v>770</v>
      </c>
      <c r="I65" s="348" t="s">
        <v>722</v>
      </c>
      <c r="J65" s="150">
        <v>1069695</v>
      </c>
      <c r="O65" s="351"/>
      <c r="S65" s="145"/>
      <c r="T65" s="145"/>
      <c r="U65" s="145"/>
      <c r="V65" s="145"/>
      <c r="W65" s="145"/>
      <c r="X65" s="145"/>
      <c r="Y65" s="145"/>
      <c r="Z65" s="145"/>
      <c r="AA65" s="145"/>
      <c r="AB65" s="145"/>
      <c r="AC65" s="145"/>
      <c r="AD65" s="145"/>
      <c r="AE65" s="145"/>
      <c r="AF65" s="145"/>
      <c r="AG65" s="145"/>
      <c r="AH65" s="145"/>
      <c r="AI65" s="145"/>
    </row>
    <row r="66" spans="2:35" s="111" customFormat="1" x14ac:dyDescent="0.15">
      <c r="B66" s="350" t="e">
        <f>VLOOKUP(C66,[1]!Companies[#Data],3,FALSE)</f>
        <v>#REF!</v>
      </c>
      <c r="C66" s="354" t="s">
        <v>770</v>
      </c>
      <c r="D66" s="353" t="s">
        <v>729</v>
      </c>
      <c r="E66" s="348" t="s">
        <v>746</v>
      </c>
      <c r="F66" s="348" t="s">
        <v>63</v>
      </c>
      <c r="G66" s="348" t="s">
        <v>63</v>
      </c>
      <c r="H66" s="354" t="s">
        <v>770</v>
      </c>
      <c r="I66" s="348" t="s">
        <v>722</v>
      </c>
      <c r="J66" s="150">
        <v>1069695</v>
      </c>
      <c r="O66" s="351"/>
      <c r="S66" s="145"/>
      <c r="T66" s="145"/>
      <c r="U66" s="145"/>
      <c r="V66" s="145"/>
      <c r="W66" s="145"/>
      <c r="X66" s="145"/>
      <c r="Y66" s="145"/>
      <c r="Z66" s="145"/>
      <c r="AA66" s="145"/>
      <c r="AB66" s="145"/>
      <c r="AC66" s="145"/>
      <c r="AD66" s="145"/>
      <c r="AE66" s="145"/>
      <c r="AF66" s="145"/>
      <c r="AG66" s="145"/>
      <c r="AH66" s="145"/>
      <c r="AI66" s="145"/>
    </row>
    <row r="67" spans="2:35" s="111" customFormat="1" x14ac:dyDescent="0.15">
      <c r="B67" s="350" t="e">
        <f>VLOOKUP(C67,[1]!Companies[#Data],3,FALSE)</f>
        <v>#REF!</v>
      </c>
      <c r="C67" s="354" t="s">
        <v>770</v>
      </c>
      <c r="D67" s="353" t="s">
        <v>729</v>
      </c>
      <c r="E67" s="348" t="s">
        <v>751</v>
      </c>
      <c r="F67" s="348" t="s">
        <v>63</v>
      </c>
      <c r="G67" s="348" t="s">
        <v>63</v>
      </c>
      <c r="H67" s="354" t="s">
        <v>770</v>
      </c>
      <c r="I67" s="348" t="s">
        <v>722</v>
      </c>
      <c r="J67" s="150">
        <v>891412</v>
      </c>
      <c r="O67" s="351"/>
      <c r="S67" s="145"/>
      <c r="T67" s="145"/>
      <c r="U67" s="145"/>
      <c r="V67" s="145"/>
      <c r="W67" s="145"/>
      <c r="X67" s="145"/>
      <c r="Y67" s="145"/>
      <c r="Z67" s="145"/>
      <c r="AA67" s="145"/>
      <c r="AB67" s="145"/>
      <c r="AC67" s="145"/>
      <c r="AD67" s="145"/>
      <c r="AE67" s="145"/>
      <c r="AF67" s="145"/>
      <c r="AG67" s="145"/>
      <c r="AH67" s="145"/>
      <c r="AI67" s="145"/>
    </row>
    <row r="68" spans="2:35" s="111" customFormat="1" x14ac:dyDescent="0.15">
      <c r="B68" s="350" t="e">
        <f>VLOOKUP(C68,[1]!Companies[#Data],3,FALSE)</f>
        <v>#REF!</v>
      </c>
      <c r="C68" s="352" t="s">
        <v>771</v>
      </c>
      <c r="D68" s="348" t="s">
        <v>761</v>
      </c>
      <c r="E68" s="348" t="s">
        <v>735</v>
      </c>
      <c r="F68" s="348" t="s">
        <v>63</v>
      </c>
      <c r="G68" s="348" t="s">
        <v>63</v>
      </c>
      <c r="H68" s="352" t="s">
        <v>771</v>
      </c>
      <c r="I68" s="348" t="s">
        <v>722</v>
      </c>
      <c r="J68" s="150">
        <v>278283</v>
      </c>
      <c r="O68" s="351"/>
      <c r="S68" s="145"/>
      <c r="T68" s="145"/>
      <c r="U68" s="145"/>
      <c r="V68" s="145"/>
      <c r="W68" s="145"/>
      <c r="X68" s="145"/>
      <c r="Y68" s="145"/>
      <c r="Z68" s="145"/>
      <c r="AA68" s="145"/>
      <c r="AB68" s="145"/>
      <c r="AC68" s="145"/>
      <c r="AD68" s="145"/>
      <c r="AE68" s="145"/>
      <c r="AF68" s="145"/>
      <c r="AG68" s="145"/>
      <c r="AH68" s="145"/>
      <c r="AI68" s="145"/>
    </row>
    <row r="69" spans="2:35" s="111" customFormat="1" x14ac:dyDescent="0.15">
      <c r="B69" s="350" t="e">
        <f>VLOOKUP(C69,[1]!Companies[#Data],3,FALSE)</f>
        <v>#REF!</v>
      </c>
      <c r="C69" s="352" t="s">
        <v>771</v>
      </c>
      <c r="D69" s="353" t="s">
        <v>729</v>
      </c>
      <c r="E69" s="348" t="s">
        <v>764</v>
      </c>
      <c r="F69" s="348" t="s">
        <v>63</v>
      </c>
      <c r="G69" s="348" t="s">
        <v>63</v>
      </c>
      <c r="H69" s="352" t="s">
        <v>771</v>
      </c>
      <c r="I69" s="348" t="s">
        <v>722</v>
      </c>
      <c r="J69" s="150">
        <v>5593369</v>
      </c>
      <c r="O69" s="351"/>
      <c r="S69" s="145"/>
      <c r="T69" s="145"/>
      <c r="U69" s="145"/>
      <c r="V69" s="145"/>
      <c r="W69" s="145"/>
      <c r="X69" s="145"/>
      <c r="Y69" s="145"/>
      <c r="Z69" s="145"/>
      <c r="AA69" s="145"/>
      <c r="AB69" s="145"/>
      <c r="AC69" s="145"/>
      <c r="AD69" s="145"/>
      <c r="AE69" s="145"/>
      <c r="AF69" s="145"/>
      <c r="AG69" s="145"/>
      <c r="AH69" s="145"/>
      <c r="AI69" s="145"/>
    </row>
    <row r="70" spans="2:35" s="111" customFormat="1" x14ac:dyDescent="0.15">
      <c r="B70" s="350" t="e">
        <f>VLOOKUP(C70,[1]!Companies[#Data],3,FALSE)</f>
        <v>#REF!</v>
      </c>
      <c r="C70" s="352" t="s">
        <v>771</v>
      </c>
      <c r="D70" s="353" t="s">
        <v>729</v>
      </c>
      <c r="E70" s="348" t="s">
        <v>756</v>
      </c>
      <c r="F70" s="348" t="s">
        <v>63</v>
      </c>
      <c r="G70" s="348" t="s">
        <v>63</v>
      </c>
      <c r="H70" s="352" t="s">
        <v>771</v>
      </c>
      <c r="I70" s="348" t="s">
        <v>722</v>
      </c>
      <c r="J70" s="150">
        <v>2560791</v>
      </c>
      <c r="O70" s="351"/>
      <c r="S70" s="145"/>
      <c r="T70" s="145"/>
      <c r="U70" s="145"/>
      <c r="V70" s="145"/>
      <c r="W70" s="145"/>
      <c r="X70" s="145"/>
      <c r="Y70" s="145"/>
      <c r="Z70" s="145"/>
      <c r="AA70" s="145"/>
      <c r="AB70" s="145"/>
      <c r="AC70" s="145"/>
      <c r="AD70" s="145"/>
      <c r="AE70" s="145"/>
      <c r="AF70" s="145"/>
      <c r="AG70" s="145"/>
      <c r="AH70" s="145"/>
      <c r="AI70" s="145"/>
    </row>
    <row r="71" spans="2:35" s="111" customFormat="1" x14ac:dyDescent="0.15">
      <c r="B71" s="350" t="e">
        <f>VLOOKUP(C71,[1]!Companies[#Data],3,FALSE)</f>
        <v>#REF!</v>
      </c>
      <c r="C71" s="352" t="s">
        <v>771</v>
      </c>
      <c r="D71" s="353" t="s">
        <v>729</v>
      </c>
      <c r="E71" s="348" t="s">
        <v>745</v>
      </c>
      <c r="F71" s="348" t="s">
        <v>63</v>
      </c>
      <c r="G71" s="348" t="s">
        <v>63</v>
      </c>
      <c r="H71" s="352" t="s">
        <v>771</v>
      </c>
      <c r="I71" s="348" t="s">
        <v>722</v>
      </c>
      <c r="J71" s="150">
        <v>1024316</v>
      </c>
      <c r="O71" s="351"/>
      <c r="S71" s="145"/>
      <c r="T71" s="145"/>
      <c r="U71" s="145"/>
      <c r="V71" s="145"/>
      <c r="W71" s="145"/>
      <c r="X71" s="145"/>
      <c r="Y71" s="145"/>
      <c r="Z71" s="145"/>
      <c r="AA71" s="145"/>
      <c r="AB71" s="145"/>
      <c r="AC71" s="145"/>
      <c r="AD71" s="145"/>
      <c r="AE71" s="145"/>
      <c r="AF71" s="145"/>
      <c r="AG71" s="145"/>
      <c r="AH71" s="145"/>
      <c r="AI71" s="145"/>
    </row>
    <row r="72" spans="2:35" s="111" customFormat="1" x14ac:dyDescent="0.15">
      <c r="B72" s="350" t="e">
        <f>VLOOKUP(C72,[1]!Companies[#Data],3,FALSE)</f>
        <v>#REF!</v>
      </c>
      <c r="C72" s="352" t="s">
        <v>771</v>
      </c>
      <c r="D72" s="353" t="s">
        <v>729</v>
      </c>
      <c r="E72" s="348" t="s">
        <v>746</v>
      </c>
      <c r="F72" s="348" t="s">
        <v>63</v>
      </c>
      <c r="G72" s="348" t="s">
        <v>63</v>
      </c>
      <c r="H72" s="352" t="s">
        <v>771</v>
      </c>
      <c r="I72" s="348" t="s">
        <v>722</v>
      </c>
      <c r="J72" s="150">
        <v>1024316</v>
      </c>
      <c r="O72" s="351"/>
      <c r="S72" s="145"/>
      <c r="T72" s="145"/>
      <c r="U72" s="145"/>
      <c r="V72" s="145"/>
      <c r="W72" s="145"/>
      <c r="X72" s="145"/>
      <c r="Y72" s="145"/>
      <c r="Z72" s="145"/>
      <c r="AA72" s="145"/>
      <c r="AB72" s="145"/>
      <c r="AC72" s="145"/>
      <c r="AD72" s="145"/>
      <c r="AE72" s="145"/>
      <c r="AF72" s="145"/>
      <c r="AG72" s="145"/>
      <c r="AH72" s="145"/>
      <c r="AI72" s="145"/>
    </row>
    <row r="73" spans="2:35" s="111" customFormat="1" x14ac:dyDescent="0.15">
      <c r="B73" s="350" t="e">
        <f>VLOOKUP(C73,[1]!Companies[#Data],3,FALSE)</f>
        <v>#REF!</v>
      </c>
      <c r="C73" s="352" t="s">
        <v>771</v>
      </c>
      <c r="D73" s="353" t="s">
        <v>729</v>
      </c>
      <c r="E73" s="348" t="s">
        <v>751</v>
      </c>
      <c r="F73" s="348" t="s">
        <v>63</v>
      </c>
      <c r="G73" s="348" t="s">
        <v>63</v>
      </c>
      <c r="H73" s="352" t="s">
        <v>771</v>
      </c>
      <c r="I73" s="348" t="s">
        <v>722</v>
      </c>
      <c r="J73" s="150">
        <v>853597</v>
      </c>
      <c r="O73" s="351"/>
      <c r="S73" s="145"/>
      <c r="T73" s="145"/>
      <c r="U73" s="145"/>
      <c r="V73" s="145"/>
      <c r="W73" s="145"/>
      <c r="X73" s="145"/>
      <c r="Y73" s="145"/>
      <c r="Z73" s="145"/>
      <c r="AA73" s="145"/>
      <c r="AB73" s="145"/>
      <c r="AC73" s="145"/>
      <c r="AD73" s="145"/>
      <c r="AE73" s="145"/>
      <c r="AF73" s="145"/>
      <c r="AG73" s="145"/>
      <c r="AH73" s="145"/>
      <c r="AI73" s="145"/>
    </row>
    <row r="74" spans="2:35" s="111" customFormat="1" x14ac:dyDescent="0.15">
      <c r="B74" s="350" t="e">
        <f>VLOOKUP(C74,[1]!Companies[#Data],3,FALSE)</f>
        <v>#REF!</v>
      </c>
      <c r="C74" s="355"/>
      <c r="D74" s="353"/>
      <c r="E74" s="348"/>
      <c r="F74" s="348"/>
      <c r="G74" s="348"/>
      <c r="H74" s="355"/>
      <c r="I74" s="348"/>
      <c r="J74" s="150"/>
      <c r="O74" s="351"/>
      <c r="S74" s="145"/>
      <c r="T74" s="145"/>
      <c r="U74" s="145"/>
      <c r="V74" s="145"/>
      <c r="W74" s="145"/>
      <c r="X74" s="145"/>
      <c r="Y74" s="145"/>
      <c r="Z74" s="145"/>
      <c r="AA74" s="145"/>
      <c r="AB74" s="145"/>
      <c r="AC74" s="145"/>
      <c r="AD74" s="145"/>
      <c r="AE74" s="145"/>
      <c r="AF74" s="145"/>
      <c r="AG74" s="145"/>
      <c r="AH74" s="145"/>
      <c r="AI74" s="145"/>
    </row>
    <row r="75" spans="2:35" s="111" customFormat="1" x14ac:dyDescent="0.15">
      <c r="B75" s="350" t="e">
        <f>VLOOKUP(C75,[1]!Companies[#Data],3,FALSE)</f>
        <v>#REF!</v>
      </c>
      <c r="C75" s="352" t="s">
        <v>772</v>
      </c>
      <c r="D75" s="348" t="s">
        <v>761</v>
      </c>
      <c r="E75" s="348" t="s">
        <v>725</v>
      </c>
      <c r="F75" s="348" t="s">
        <v>63</v>
      </c>
      <c r="G75" s="348" t="s">
        <v>63</v>
      </c>
      <c r="H75" s="352" t="s">
        <v>772</v>
      </c>
      <c r="I75" s="348" t="s">
        <v>722</v>
      </c>
      <c r="J75" s="150">
        <v>8360918</v>
      </c>
      <c r="O75" s="351"/>
      <c r="S75" s="145"/>
      <c r="T75" s="145"/>
      <c r="U75" s="145"/>
      <c r="V75" s="145"/>
      <c r="W75" s="145"/>
      <c r="X75" s="145"/>
      <c r="Y75" s="145"/>
      <c r="Z75" s="145"/>
      <c r="AA75" s="145"/>
      <c r="AB75" s="145"/>
      <c r="AC75" s="145"/>
      <c r="AD75" s="145"/>
      <c r="AE75" s="145"/>
      <c r="AF75" s="145"/>
      <c r="AG75" s="145"/>
      <c r="AH75" s="145"/>
      <c r="AI75" s="145"/>
    </row>
    <row r="76" spans="2:35" s="111" customFormat="1" x14ac:dyDescent="0.15">
      <c r="B76" s="350" t="e">
        <f>VLOOKUP(C76,[1]!Companies[#Data],3,FALSE)</f>
        <v>#REF!</v>
      </c>
      <c r="C76" s="352" t="s">
        <v>772</v>
      </c>
      <c r="D76" s="348" t="s">
        <v>761</v>
      </c>
      <c r="E76" s="348" t="s">
        <v>735</v>
      </c>
      <c r="F76" s="348" t="s">
        <v>63</v>
      </c>
      <c r="G76" s="348" t="s">
        <v>63</v>
      </c>
      <c r="H76" s="352" t="s">
        <v>772</v>
      </c>
      <c r="I76" s="348" t="s">
        <v>722</v>
      </c>
      <c r="J76" s="150">
        <v>5693745</v>
      </c>
      <c r="O76" s="351"/>
      <c r="S76" s="145"/>
      <c r="T76" s="145"/>
      <c r="U76" s="145"/>
      <c r="V76" s="145"/>
      <c r="W76" s="145"/>
      <c r="X76" s="145"/>
      <c r="Y76" s="145"/>
      <c r="Z76" s="145"/>
      <c r="AA76" s="145"/>
      <c r="AB76" s="145"/>
      <c r="AC76" s="145"/>
      <c r="AD76" s="145"/>
      <c r="AE76" s="145"/>
      <c r="AF76" s="145"/>
      <c r="AG76" s="145"/>
      <c r="AH76" s="145"/>
      <c r="AI76" s="145"/>
    </row>
    <row r="77" spans="2:35" s="111" customFormat="1" x14ac:dyDescent="0.15">
      <c r="B77" s="350" t="e">
        <f>VLOOKUP(C77,[1]!Companies[#Data],3,FALSE)</f>
        <v>#REF!</v>
      </c>
      <c r="C77" s="356" t="s">
        <v>773</v>
      </c>
      <c r="D77" s="348" t="s">
        <v>761</v>
      </c>
      <c r="E77" s="348" t="s">
        <v>735</v>
      </c>
      <c r="F77" s="348" t="s">
        <v>63</v>
      </c>
      <c r="G77" s="348" t="s">
        <v>63</v>
      </c>
      <c r="H77" s="356" t="s">
        <v>773</v>
      </c>
      <c r="I77" s="348" t="s">
        <v>722</v>
      </c>
      <c r="J77" s="150">
        <v>277</v>
      </c>
      <c r="O77" s="351"/>
      <c r="S77" s="145"/>
      <c r="T77" s="145"/>
      <c r="U77" s="145"/>
      <c r="V77" s="145"/>
      <c r="W77" s="145"/>
      <c r="X77" s="145"/>
      <c r="Y77" s="145"/>
      <c r="Z77" s="145"/>
      <c r="AA77" s="145"/>
      <c r="AB77" s="145"/>
      <c r="AC77" s="145"/>
      <c r="AD77" s="145"/>
      <c r="AE77" s="145"/>
      <c r="AF77" s="145"/>
      <c r="AG77" s="145"/>
      <c r="AH77" s="145"/>
      <c r="AI77" s="145"/>
    </row>
    <row r="78" spans="2:35" s="111" customFormat="1" x14ac:dyDescent="0.15">
      <c r="B78" s="350" t="e">
        <f>VLOOKUP(C78,[1]!Companies[#Data],3,FALSE)</f>
        <v>#REF!</v>
      </c>
      <c r="C78" s="356" t="s">
        <v>773</v>
      </c>
      <c r="D78" s="353" t="s">
        <v>729</v>
      </c>
      <c r="E78" s="348" t="s">
        <v>753</v>
      </c>
      <c r="F78" s="348" t="s">
        <v>63</v>
      </c>
      <c r="G78" s="348" t="s">
        <v>63</v>
      </c>
      <c r="H78" s="356" t="s">
        <v>773</v>
      </c>
      <c r="I78" s="348" t="s">
        <v>722</v>
      </c>
      <c r="J78" s="150">
        <v>1010610</v>
      </c>
      <c r="O78" s="351"/>
      <c r="S78" s="145"/>
      <c r="T78" s="145"/>
      <c r="U78" s="145"/>
      <c r="V78" s="145"/>
      <c r="W78" s="145"/>
      <c r="X78" s="145"/>
      <c r="Y78" s="145"/>
      <c r="Z78" s="145"/>
      <c r="AA78" s="145"/>
      <c r="AB78" s="145"/>
      <c r="AC78" s="145"/>
      <c r="AD78" s="145"/>
      <c r="AE78" s="145"/>
      <c r="AF78" s="145"/>
      <c r="AG78" s="145"/>
      <c r="AH78" s="145"/>
      <c r="AI78" s="145"/>
    </row>
    <row r="79" spans="2:35" s="111" customFormat="1" x14ac:dyDescent="0.15">
      <c r="B79" s="350" t="e">
        <f>VLOOKUP(C79,[1]!Companies[#Data],3,FALSE)</f>
        <v>#REF!</v>
      </c>
      <c r="C79" s="354" t="s">
        <v>633</v>
      </c>
      <c r="D79" s="348" t="s">
        <v>761</v>
      </c>
      <c r="E79" s="348" t="s">
        <v>762</v>
      </c>
      <c r="F79" s="348" t="s">
        <v>63</v>
      </c>
      <c r="G79" s="348" t="s">
        <v>63</v>
      </c>
      <c r="H79" s="354" t="s">
        <v>633</v>
      </c>
      <c r="I79" s="348" t="s">
        <v>722</v>
      </c>
      <c r="J79" s="150">
        <v>400444722</v>
      </c>
      <c r="O79" s="351"/>
      <c r="S79" s="145"/>
      <c r="T79" s="145"/>
      <c r="U79" s="145"/>
      <c r="V79" s="145"/>
      <c r="W79" s="145"/>
      <c r="X79" s="145"/>
      <c r="Y79" s="145"/>
      <c r="Z79" s="145"/>
      <c r="AA79" s="145"/>
      <c r="AB79" s="145"/>
      <c r="AC79" s="145"/>
      <c r="AD79" s="145"/>
      <c r="AE79" s="145"/>
      <c r="AF79" s="145"/>
      <c r="AG79" s="145"/>
      <c r="AH79" s="145"/>
      <c r="AI79" s="145"/>
    </row>
    <row r="80" spans="2:35" s="111" customFormat="1" x14ac:dyDescent="0.15">
      <c r="B80" s="350" t="e">
        <f>VLOOKUP(C80,[1]!Companies[#Data],3,FALSE)</f>
        <v>#REF!</v>
      </c>
      <c r="C80" s="354" t="s">
        <v>633</v>
      </c>
      <c r="D80" s="348" t="s">
        <v>761</v>
      </c>
      <c r="E80" s="348" t="s">
        <v>726</v>
      </c>
      <c r="F80" s="348" t="s">
        <v>63</v>
      </c>
      <c r="G80" s="348" t="s">
        <v>63</v>
      </c>
      <c r="H80" s="354" t="s">
        <v>633</v>
      </c>
      <c r="I80" s="348" t="s">
        <v>722</v>
      </c>
      <c r="J80" s="150">
        <v>3662751</v>
      </c>
      <c r="O80" s="351"/>
      <c r="S80" s="145"/>
      <c r="T80" s="145"/>
      <c r="U80" s="145"/>
      <c r="V80" s="145"/>
      <c r="W80" s="145"/>
      <c r="X80" s="145"/>
      <c r="Y80" s="145"/>
      <c r="Z80" s="145"/>
      <c r="AA80" s="145"/>
      <c r="AB80" s="145"/>
      <c r="AC80" s="145"/>
      <c r="AD80" s="145"/>
      <c r="AE80" s="145"/>
      <c r="AF80" s="145"/>
      <c r="AG80" s="145"/>
      <c r="AH80" s="145"/>
      <c r="AI80" s="145"/>
    </row>
    <row r="81" spans="2:35" s="111" customFormat="1" x14ac:dyDescent="0.15">
      <c r="B81" s="350" t="e">
        <f>VLOOKUP(C81,[1]!Companies[#Data],3,FALSE)</f>
        <v>#REF!</v>
      </c>
      <c r="C81" s="354" t="s">
        <v>633</v>
      </c>
      <c r="D81" s="348" t="s">
        <v>761</v>
      </c>
      <c r="E81" s="348" t="s">
        <v>727</v>
      </c>
      <c r="F81" s="348" t="s">
        <v>63</v>
      </c>
      <c r="G81" s="348" t="s">
        <v>63</v>
      </c>
      <c r="H81" s="354" t="s">
        <v>633</v>
      </c>
      <c r="I81" s="348" t="s">
        <v>722</v>
      </c>
      <c r="J81" s="150">
        <v>103809929</v>
      </c>
      <c r="O81" s="351"/>
      <c r="S81" s="145"/>
      <c r="T81" s="145"/>
      <c r="U81" s="145"/>
      <c r="V81" s="145"/>
      <c r="W81" s="145"/>
      <c r="X81" s="145"/>
      <c r="Y81" s="145"/>
      <c r="Z81" s="145"/>
      <c r="AA81" s="145"/>
      <c r="AB81" s="145"/>
      <c r="AC81" s="145"/>
      <c r="AD81" s="145"/>
      <c r="AE81" s="145"/>
      <c r="AF81" s="145"/>
      <c r="AG81" s="145"/>
      <c r="AH81" s="145"/>
      <c r="AI81" s="145"/>
    </row>
    <row r="82" spans="2:35" s="111" customFormat="1" x14ac:dyDescent="0.15">
      <c r="B82" s="350" t="e">
        <f>VLOOKUP(C82,[1]!Companies[#Data],3,FALSE)</f>
        <v>#REF!</v>
      </c>
      <c r="C82" s="354" t="s">
        <v>633</v>
      </c>
      <c r="D82" s="348" t="s">
        <v>761</v>
      </c>
      <c r="E82" s="348" t="s">
        <v>735</v>
      </c>
      <c r="F82" s="348" t="s">
        <v>63</v>
      </c>
      <c r="G82" s="348" t="s">
        <v>63</v>
      </c>
      <c r="H82" s="354" t="s">
        <v>633</v>
      </c>
      <c r="I82" s="348" t="s">
        <v>722</v>
      </c>
      <c r="J82" s="150">
        <v>53642002</v>
      </c>
      <c r="O82" s="351"/>
      <c r="S82" s="145"/>
      <c r="T82" s="145"/>
      <c r="U82" s="145"/>
      <c r="V82" s="145"/>
      <c r="W82" s="145"/>
      <c r="X82" s="145"/>
      <c r="Y82" s="145"/>
      <c r="Z82" s="145"/>
      <c r="AA82" s="145"/>
      <c r="AB82" s="145"/>
      <c r="AC82" s="145"/>
      <c r="AD82" s="145"/>
      <c r="AE82" s="145"/>
      <c r="AF82" s="145"/>
      <c r="AG82" s="145"/>
      <c r="AH82" s="145"/>
      <c r="AI82" s="145"/>
    </row>
    <row r="83" spans="2:35" s="111" customFormat="1" ht="34" x14ac:dyDescent="0.15">
      <c r="B83" s="350" t="e">
        <f>VLOOKUP(C83,[1]!Companies[#Data],3,FALSE)</f>
        <v>#REF!</v>
      </c>
      <c r="C83" s="354" t="s">
        <v>633</v>
      </c>
      <c r="D83" s="348" t="s">
        <v>761</v>
      </c>
      <c r="E83" s="349" t="s">
        <v>763</v>
      </c>
      <c r="F83" s="348" t="s">
        <v>63</v>
      </c>
      <c r="G83" s="348" t="s">
        <v>63</v>
      </c>
      <c r="H83" s="354" t="s">
        <v>633</v>
      </c>
      <c r="I83" s="348" t="s">
        <v>722</v>
      </c>
      <c r="J83" s="150">
        <v>4375045</v>
      </c>
      <c r="O83" s="351"/>
      <c r="S83" s="145"/>
      <c r="T83" s="145"/>
      <c r="U83" s="145"/>
      <c r="V83" s="145"/>
      <c r="W83" s="145"/>
      <c r="X83" s="145"/>
      <c r="Y83" s="145"/>
      <c r="Z83" s="145"/>
      <c r="AA83" s="145"/>
      <c r="AB83" s="145"/>
      <c r="AC83" s="145"/>
      <c r="AD83" s="145"/>
      <c r="AE83" s="145"/>
      <c r="AF83" s="145"/>
      <c r="AG83" s="145"/>
      <c r="AH83" s="145"/>
      <c r="AI83" s="145"/>
    </row>
    <row r="84" spans="2:35" s="111" customFormat="1" x14ac:dyDescent="0.15">
      <c r="B84" s="350" t="e">
        <f>VLOOKUP(C84,[1]!Companies[#Data],3,FALSE)</f>
        <v>#REF!</v>
      </c>
      <c r="C84" s="354" t="s">
        <v>633</v>
      </c>
      <c r="D84" s="348" t="s">
        <v>761</v>
      </c>
      <c r="E84" s="348" t="s">
        <v>730</v>
      </c>
      <c r="F84" s="348" t="s">
        <v>63</v>
      </c>
      <c r="G84" s="348" t="s">
        <v>63</v>
      </c>
      <c r="H84" s="354" t="s">
        <v>633</v>
      </c>
      <c r="I84" s="348" t="s">
        <v>722</v>
      </c>
      <c r="J84" s="150">
        <v>14288749</v>
      </c>
      <c r="O84" s="351"/>
      <c r="S84" s="145"/>
      <c r="T84" s="145"/>
      <c r="U84" s="145"/>
      <c r="V84" s="145"/>
      <c r="W84" s="145"/>
      <c r="X84" s="145"/>
      <c r="Y84" s="145"/>
      <c r="Z84" s="145"/>
      <c r="AA84" s="145"/>
      <c r="AB84" s="145"/>
      <c r="AC84" s="145"/>
      <c r="AD84" s="145"/>
      <c r="AE84" s="145"/>
      <c r="AF84" s="145"/>
      <c r="AG84" s="145"/>
      <c r="AH84" s="145"/>
      <c r="AI84" s="145"/>
    </row>
    <row r="85" spans="2:35" s="111" customFormat="1" ht="17" x14ac:dyDescent="0.15">
      <c r="B85" s="350" t="e">
        <f>VLOOKUP(C85,[1]!Companies[#Data],3,FALSE)</f>
        <v>#REF!</v>
      </c>
      <c r="C85" s="354" t="s">
        <v>633</v>
      </c>
      <c r="D85" s="353" t="s">
        <v>729</v>
      </c>
      <c r="E85" s="349" t="s">
        <v>740</v>
      </c>
      <c r="F85" s="348" t="s">
        <v>63</v>
      </c>
      <c r="G85" s="348" t="s">
        <v>63</v>
      </c>
      <c r="H85" s="354" t="s">
        <v>633</v>
      </c>
      <c r="I85" s="348" t="s">
        <v>722</v>
      </c>
      <c r="J85" s="150">
        <v>2459525637</v>
      </c>
      <c r="O85" s="351"/>
      <c r="S85" s="145"/>
      <c r="T85" s="145"/>
      <c r="U85" s="145"/>
      <c r="V85" s="145"/>
      <c r="W85" s="145"/>
      <c r="X85" s="145"/>
      <c r="Y85" s="145"/>
      <c r="Z85" s="145"/>
      <c r="AA85" s="145"/>
      <c r="AB85" s="145"/>
      <c r="AC85" s="145"/>
      <c r="AD85" s="145"/>
      <c r="AE85" s="145"/>
      <c r="AF85" s="145"/>
      <c r="AG85" s="145"/>
      <c r="AH85" s="145"/>
      <c r="AI85" s="145"/>
    </row>
    <row r="86" spans="2:35" s="111" customFormat="1" x14ac:dyDescent="0.15">
      <c r="B86" s="350" t="e">
        <f>VLOOKUP(C86,[1]!Companies[#Data],3,FALSE)</f>
        <v>#REF!</v>
      </c>
      <c r="C86" s="354" t="s">
        <v>633</v>
      </c>
      <c r="D86" s="353" t="s">
        <v>729</v>
      </c>
      <c r="E86" s="348" t="s">
        <v>752</v>
      </c>
      <c r="F86" s="348" t="s">
        <v>63</v>
      </c>
      <c r="G86" s="348" t="s">
        <v>63</v>
      </c>
      <c r="H86" s="354" t="s">
        <v>633</v>
      </c>
      <c r="I86" s="348" t="s">
        <v>722</v>
      </c>
      <c r="J86" s="150">
        <v>536866</v>
      </c>
      <c r="O86" s="351"/>
      <c r="S86" s="145"/>
      <c r="T86" s="145"/>
      <c r="U86" s="145"/>
      <c r="V86" s="145"/>
      <c r="W86" s="145"/>
      <c r="X86" s="145"/>
      <c r="Y86" s="145"/>
      <c r="Z86" s="145"/>
      <c r="AA86" s="145"/>
      <c r="AB86" s="145"/>
      <c r="AC86" s="145"/>
      <c r="AD86" s="145"/>
      <c r="AE86" s="145"/>
      <c r="AF86" s="145"/>
      <c r="AG86" s="145"/>
      <c r="AH86" s="145"/>
      <c r="AI86" s="145"/>
    </row>
    <row r="87" spans="2:35" s="111" customFormat="1" x14ac:dyDescent="0.15">
      <c r="B87" s="350" t="e">
        <f>VLOOKUP(C87,[1]!Companies[#Data],3,FALSE)</f>
        <v>#REF!</v>
      </c>
      <c r="C87" s="354" t="s">
        <v>633</v>
      </c>
      <c r="D87" s="353" t="s">
        <v>729</v>
      </c>
      <c r="E87" s="348" t="s">
        <v>728</v>
      </c>
      <c r="F87" s="348" t="s">
        <v>63</v>
      </c>
      <c r="G87" s="348" t="s">
        <v>63</v>
      </c>
      <c r="H87" s="354" t="s">
        <v>633</v>
      </c>
      <c r="I87" s="348" t="s">
        <v>722</v>
      </c>
      <c r="J87" s="150">
        <v>42777536</v>
      </c>
      <c r="O87" s="351"/>
      <c r="S87" s="145"/>
      <c r="T87" s="145"/>
      <c r="U87" s="145"/>
      <c r="V87" s="145"/>
      <c r="W87" s="145"/>
      <c r="X87" s="145"/>
      <c r="Y87" s="145"/>
      <c r="Z87" s="145"/>
      <c r="AA87" s="145"/>
      <c r="AB87" s="145"/>
      <c r="AC87" s="145"/>
      <c r="AD87" s="145"/>
      <c r="AE87" s="145"/>
      <c r="AF87" s="145"/>
      <c r="AG87" s="145"/>
      <c r="AH87" s="145"/>
      <c r="AI87" s="145"/>
    </row>
    <row r="88" spans="2:35" s="111" customFormat="1" x14ac:dyDescent="0.15">
      <c r="B88" s="350" t="e">
        <f>VLOOKUP(C88,[1]!Companies[#Data],3,FALSE)</f>
        <v>#REF!</v>
      </c>
      <c r="C88" s="354" t="s">
        <v>633</v>
      </c>
      <c r="D88" s="353" t="s">
        <v>729</v>
      </c>
      <c r="E88" s="348" t="s">
        <v>754</v>
      </c>
      <c r="F88" s="348" t="s">
        <v>63</v>
      </c>
      <c r="G88" s="348" t="s">
        <v>63</v>
      </c>
      <c r="H88" s="354" t="s">
        <v>633</v>
      </c>
      <c r="I88" s="348" t="s">
        <v>722</v>
      </c>
      <c r="J88" s="150">
        <v>58066096</v>
      </c>
      <c r="O88" s="351"/>
      <c r="S88" s="145"/>
      <c r="T88" s="145"/>
      <c r="U88" s="145"/>
      <c r="V88" s="145"/>
      <c r="W88" s="145"/>
      <c r="X88" s="145"/>
      <c r="Y88" s="145"/>
      <c r="Z88" s="145"/>
      <c r="AA88" s="145"/>
      <c r="AB88" s="145"/>
      <c r="AC88" s="145"/>
      <c r="AD88" s="145"/>
      <c r="AE88" s="145"/>
      <c r="AF88" s="145"/>
      <c r="AG88" s="145"/>
      <c r="AH88" s="145"/>
      <c r="AI88" s="145"/>
    </row>
    <row r="89" spans="2:35" s="111" customFormat="1" x14ac:dyDescent="0.15">
      <c r="B89" s="350" t="e">
        <f>VLOOKUP(C89,[1]!Companies[#Data],3,FALSE)</f>
        <v>#REF!</v>
      </c>
      <c r="C89" s="357" t="s">
        <v>774</v>
      </c>
      <c r="D89" s="348" t="s">
        <v>761</v>
      </c>
      <c r="E89" s="348" t="s">
        <v>726</v>
      </c>
      <c r="F89" s="348" t="s">
        <v>63</v>
      </c>
      <c r="G89" s="348" t="s">
        <v>63</v>
      </c>
      <c r="H89" s="357" t="s">
        <v>774</v>
      </c>
      <c r="I89" s="348" t="s">
        <v>722</v>
      </c>
      <c r="J89" s="150">
        <v>110057</v>
      </c>
      <c r="O89" s="351"/>
      <c r="S89" s="145"/>
      <c r="T89" s="145"/>
      <c r="U89" s="145"/>
      <c r="V89" s="145"/>
      <c r="W89" s="145"/>
      <c r="X89" s="145"/>
      <c r="Y89" s="145"/>
      <c r="Z89" s="145"/>
      <c r="AA89" s="145"/>
      <c r="AB89" s="145"/>
      <c r="AC89" s="145"/>
      <c r="AD89" s="145"/>
      <c r="AE89" s="145"/>
      <c r="AF89" s="145"/>
      <c r="AG89" s="145"/>
      <c r="AH89" s="145"/>
      <c r="AI89" s="145"/>
    </row>
    <row r="90" spans="2:35" s="111" customFormat="1" x14ac:dyDescent="0.15">
      <c r="B90" s="350" t="e">
        <f>VLOOKUP(C90,[1]!Companies[#Data],3,FALSE)</f>
        <v>#REF!</v>
      </c>
      <c r="C90" s="357" t="s">
        <v>774</v>
      </c>
      <c r="D90" s="348" t="s">
        <v>761</v>
      </c>
      <c r="E90" s="348" t="s">
        <v>727</v>
      </c>
      <c r="F90" s="348" t="s">
        <v>63</v>
      </c>
      <c r="G90" s="348" t="s">
        <v>63</v>
      </c>
      <c r="H90" s="357" t="s">
        <v>774</v>
      </c>
      <c r="I90" s="348" t="s">
        <v>722</v>
      </c>
      <c r="J90" s="150">
        <v>110056</v>
      </c>
      <c r="O90" s="351"/>
      <c r="S90" s="145"/>
      <c r="T90" s="145"/>
      <c r="U90" s="145"/>
      <c r="V90" s="145"/>
      <c r="W90" s="145"/>
      <c r="X90" s="145"/>
      <c r="Y90" s="145"/>
      <c r="Z90" s="145"/>
      <c r="AA90" s="145"/>
      <c r="AB90" s="145"/>
      <c r="AC90" s="145"/>
      <c r="AD90" s="145"/>
      <c r="AE90" s="145"/>
      <c r="AF90" s="145"/>
      <c r="AG90" s="145"/>
      <c r="AH90" s="145"/>
      <c r="AI90" s="145"/>
    </row>
    <row r="91" spans="2:35" s="111" customFormat="1" x14ac:dyDescent="0.15">
      <c r="B91" s="350" t="e">
        <f>VLOOKUP(C91,[1]!Companies[#Data],3,FALSE)</f>
        <v>#REF!</v>
      </c>
      <c r="C91" s="357" t="s">
        <v>774</v>
      </c>
      <c r="D91" s="348" t="s">
        <v>761</v>
      </c>
      <c r="E91" s="348" t="s">
        <v>735</v>
      </c>
      <c r="F91" s="348" t="s">
        <v>63</v>
      </c>
      <c r="G91" s="348" t="s">
        <v>63</v>
      </c>
      <c r="H91" s="357" t="s">
        <v>774</v>
      </c>
      <c r="I91" s="348" t="s">
        <v>722</v>
      </c>
      <c r="J91" s="150">
        <v>1483</v>
      </c>
      <c r="O91" s="351"/>
      <c r="S91" s="145"/>
      <c r="T91" s="145"/>
      <c r="U91" s="145"/>
      <c r="V91" s="145"/>
      <c r="W91" s="145"/>
      <c r="X91" s="145"/>
      <c r="Y91" s="145"/>
      <c r="Z91" s="145"/>
      <c r="AA91" s="145"/>
      <c r="AB91" s="145"/>
      <c r="AC91" s="145"/>
      <c r="AD91" s="145"/>
      <c r="AE91" s="145"/>
      <c r="AF91" s="145"/>
      <c r="AG91" s="145"/>
      <c r="AH91" s="145"/>
      <c r="AI91" s="145"/>
    </row>
    <row r="92" spans="2:35" s="111" customFormat="1" x14ac:dyDescent="0.15">
      <c r="B92" s="350" t="e">
        <f>VLOOKUP(C92,[1]!Companies[#Data],3,FALSE)</f>
        <v>#REF!</v>
      </c>
      <c r="C92" s="357" t="s">
        <v>774</v>
      </c>
      <c r="D92" s="353" t="s">
        <v>729</v>
      </c>
      <c r="E92" s="348" t="s">
        <v>764</v>
      </c>
      <c r="F92" s="348" t="s">
        <v>63</v>
      </c>
      <c r="G92" s="348" t="s">
        <v>63</v>
      </c>
      <c r="H92" s="357" t="s">
        <v>774</v>
      </c>
      <c r="I92" s="348" t="s">
        <v>722</v>
      </c>
      <c r="J92" s="150">
        <v>233244</v>
      </c>
      <c r="O92" s="351"/>
      <c r="S92" s="145"/>
      <c r="T92" s="145"/>
      <c r="U92" s="145"/>
      <c r="V92" s="145"/>
      <c r="W92" s="145"/>
      <c r="X92" s="145"/>
      <c r="Y92" s="145"/>
      <c r="Z92" s="145"/>
      <c r="AA92" s="145"/>
      <c r="AB92" s="145"/>
      <c r="AC92" s="145"/>
      <c r="AD92" s="145"/>
      <c r="AE92" s="145"/>
      <c r="AF92" s="145"/>
      <c r="AG92" s="145"/>
      <c r="AH92" s="145"/>
      <c r="AI92" s="145"/>
    </row>
    <row r="93" spans="2:35" s="111" customFormat="1" x14ac:dyDescent="0.15">
      <c r="B93" s="350" t="e">
        <f>VLOOKUP(C93,[1]!Companies[#Data],3,FALSE)</f>
        <v>#REF!</v>
      </c>
      <c r="C93" s="357" t="s">
        <v>774</v>
      </c>
      <c r="D93" s="353" t="s">
        <v>729</v>
      </c>
      <c r="E93" s="348" t="s">
        <v>756</v>
      </c>
      <c r="F93" s="348" t="s">
        <v>63</v>
      </c>
      <c r="G93" s="348" t="s">
        <v>63</v>
      </c>
      <c r="H93" s="357" t="s">
        <v>774</v>
      </c>
      <c r="I93" s="348" t="s">
        <v>722</v>
      </c>
      <c r="J93" s="150">
        <v>4866505</v>
      </c>
      <c r="O93" s="351"/>
      <c r="S93" s="145"/>
      <c r="T93" s="145"/>
      <c r="U93" s="145"/>
      <c r="V93" s="145"/>
      <c r="W93" s="145"/>
      <c r="X93" s="145"/>
      <c r="Y93" s="145"/>
      <c r="Z93" s="145"/>
      <c r="AA93" s="145"/>
      <c r="AB93" s="145"/>
      <c r="AC93" s="145"/>
      <c r="AD93" s="145"/>
      <c r="AE93" s="145"/>
      <c r="AF93" s="145"/>
      <c r="AG93" s="145"/>
      <c r="AH93" s="145"/>
      <c r="AI93" s="145"/>
    </row>
    <row r="94" spans="2:35" s="111" customFormat="1" x14ac:dyDescent="0.15">
      <c r="B94" s="350" t="e">
        <f>VLOOKUP(C94,[1]!Companies[#Data],3,FALSE)</f>
        <v>#REF!</v>
      </c>
      <c r="C94" s="357" t="s">
        <v>774</v>
      </c>
      <c r="D94" s="353" t="s">
        <v>729</v>
      </c>
      <c r="E94" s="348" t="s">
        <v>745</v>
      </c>
      <c r="F94" s="348" t="s">
        <v>63</v>
      </c>
      <c r="G94" s="348" t="s">
        <v>63</v>
      </c>
      <c r="H94" s="357" t="s">
        <v>774</v>
      </c>
      <c r="I94" s="348" t="s">
        <v>722</v>
      </c>
      <c r="J94" s="150">
        <v>2433253</v>
      </c>
      <c r="O94" s="351"/>
      <c r="S94" s="145"/>
      <c r="T94" s="145"/>
      <c r="U94" s="145"/>
      <c r="V94" s="145"/>
      <c r="W94" s="145"/>
      <c r="X94" s="145"/>
      <c r="Y94" s="145"/>
      <c r="Z94" s="145"/>
      <c r="AA94" s="145"/>
      <c r="AB94" s="145"/>
      <c r="AC94" s="145"/>
      <c r="AD94" s="145"/>
      <c r="AE94" s="145"/>
      <c r="AF94" s="145"/>
      <c r="AG94" s="145"/>
      <c r="AH94" s="145"/>
      <c r="AI94" s="145"/>
    </row>
    <row r="95" spans="2:35" s="111" customFormat="1" x14ac:dyDescent="0.15">
      <c r="B95" s="350" t="e">
        <f>VLOOKUP(C95,[1]!Companies[#Data],3,FALSE)</f>
        <v>#REF!</v>
      </c>
      <c r="C95" s="357" t="s">
        <v>774</v>
      </c>
      <c r="D95" s="353" t="s">
        <v>729</v>
      </c>
      <c r="E95" s="348" t="s">
        <v>746</v>
      </c>
      <c r="F95" s="348" t="s">
        <v>63</v>
      </c>
      <c r="G95" s="348" t="s">
        <v>63</v>
      </c>
      <c r="H95" s="357" t="s">
        <v>774</v>
      </c>
      <c r="I95" s="348" t="s">
        <v>722</v>
      </c>
      <c r="J95" s="150">
        <v>2433253</v>
      </c>
      <c r="O95" s="351"/>
      <c r="S95" s="145"/>
      <c r="T95" s="145"/>
      <c r="U95" s="145"/>
      <c r="V95" s="145"/>
      <c r="W95" s="145"/>
      <c r="X95" s="145"/>
      <c r="Y95" s="145"/>
      <c r="Z95" s="145"/>
      <c r="AA95" s="145"/>
      <c r="AB95" s="145"/>
      <c r="AC95" s="145"/>
      <c r="AD95" s="145"/>
      <c r="AE95" s="145"/>
      <c r="AF95" s="145"/>
      <c r="AG95" s="145"/>
      <c r="AH95" s="145"/>
      <c r="AI95" s="145"/>
    </row>
    <row r="96" spans="2:35" s="111" customFormat="1" x14ac:dyDescent="0.15">
      <c r="B96" s="350" t="e">
        <f>VLOOKUP(C96,[1]!Companies[#Data],3,FALSE)</f>
        <v>#REF!</v>
      </c>
      <c r="C96" s="358"/>
      <c r="D96" s="353"/>
      <c r="E96" s="348"/>
      <c r="F96" s="348"/>
      <c r="G96" s="348"/>
      <c r="H96" s="358"/>
      <c r="I96" s="348"/>
      <c r="J96" s="150"/>
      <c r="O96" s="351"/>
      <c r="S96" s="145"/>
      <c r="T96" s="145"/>
      <c r="U96" s="145"/>
      <c r="V96" s="145"/>
      <c r="W96" s="145"/>
      <c r="X96" s="145"/>
      <c r="Y96" s="145"/>
      <c r="Z96" s="145"/>
      <c r="AA96" s="145"/>
      <c r="AB96" s="145"/>
      <c r="AC96" s="145"/>
      <c r="AD96" s="145"/>
      <c r="AE96" s="145"/>
      <c r="AF96" s="145"/>
      <c r="AG96" s="145"/>
      <c r="AH96" s="145"/>
      <c r="AI96" s="145"/>
    </row>
    <row r="97" spans="2:35" s="111" customFormat="1" x14ac:dyDescent="0.15">
      <c r="B97" s="350" t="e">
        <f>VLOOKUP(C97,[1]!Companies[#Data],3,FALSE)</f>
        <v>#REF!</v>
      </c>
      <c r="C97" s="359" t="s">
        <v>775</v>
      </c>
      <c r="D97" s="348" t="s">
        <v>761</v>
      </c>
      <c r="E97" s="348" t="s">
        <v>735</v>
      </c>
      <c r="F97" s="348" t="s">
        <v>63</v>
      </c>
      <c r="G97" s="348" t="s">
        <v>63</v>
      </c>
      <c r="H97" s="359" t="s">
        <v>775</v>
      </c>
      <c r="I97" s="348" t="s">
        <v>722</v>
      </c>
      <c r="J97" s="150">
        <v>1031704</v>
      </c>
      <c r="O97" s="351"/>
      <c r="S97" s="145"/>
      <c r="T97" s="145"/>
      <c r="U97" s="145"/>
      <c r="V97" s="145"/>
      <c r="W97" s="145"/>
      <c r="X97" s="145"/>
      <c r="Y97" s="145"/>
      <c r="Z97" s="145"/>
      <c r="AA97" s="145"/>
      <c r="AB97" s="145"/>
      <c r="AC97" s="145"/>
      <c r="AD97" s="145"/>
      <c r="AE97" s="145"/>
      <c r="AF97" s="145"/>
      <c r="AG97" s="145"/>
      <c r="AH97" s="145"/>
      <c r="AI97" s="145"/>
    </row>
    <row r="98" spans="2:35" s="111" customFormat="1" x14ac:dyDescent="0.15">
      <c r="B98" s="350" t="e">
        <f>VLOOKUP(C98,[1]!Companies[#Data],3,FALSE)</f>
        <v>#REF!</v>
      </c>
      <c r="C98" s="359" t="s">
        <v>775</v>
      </c>
      <c r="D98" s="348" t="s">
        <v>761</v>
      </c>
      <c r="E98" s="348" t="s">
        <v>758</v>
      </c>
      <c r="F98" s="348" t="s">
        <v>63</v>
      </c>
      <c r="G98" s="348" t="s">
        <v>63</v>
      </c>
      <c r="H98" s="359" t="s">
        <v>775</v>
      </c>
      <c r="I98" s="348" t="s">
        <v>722</v>
      </c>
      <c r="J98" s="150">
        <v>3106</v>
      </c>
      <c r="O98" s="351"/>
      <c r="S98" s="145"/>
      <c r="T98" s="145"/>
      <c r="U98" s="145"/>
      <c r="V98" s="145"/>
      <c r="W98" s="145"/>
      <c r="X98" s="145"/>
      <c r="Y98" s="145"/>
      <c r="Z98" s="145"/>
      <c r="AA98" s="145"/>
      <c r="AB98" s="145"/>
      <c r="AC98" s="145"/>
      <c r="AD98" s="145"/>
      <c r="AE98" s="145"/>
      <c r="AF98" s="145"/>
      <c r="AG98" s="145"/>
      <c r="AH98" s="145"/>
      <c r="AI98" s="145"/>
    </row>
    <row r="99" spans="2:35" s="111" customFormat="1" x14ac:dyDescent="0.15">
      <c r="B99" s="350" t="e">
        <f>VLOOKUP(C99,[1]!Companies[#Data],3,FALSE)</f>
        <v>#REF!</v>
      </c>
      <c r="C99" s="359" t="s">
        <v>775</v>
      </c>
      <c r="D99" s="348" t="s">
        <v>761</v>
      </c>
      <c r="E99" s="348" t="s">
        <v>759</v>
      </c>
      <c r="F99" s="348" t="s">
        <v>63</v>
      </c>
      <c r="G99" s="348" t="s">
        <v>63</v>
      </c>
      <c r="H99" s="359" t="s">
        <v>775</v>
      </c>
      <c r="I99" s="348" t="s">
        <v>722</v>
      </c>
      <c r="J99" s="150">
        <v>11810</v>
      </c>
      <c r="O99" s="351"/>
      <c r="S99" s="145"/>
      <c r="T99" s="145"/>
      <c r="U99" s="145"/>
      <c r="V99" s="145"/>
      <c r="W99" s="145"/>
      <c r="X99" s="145"/>
      <c r="Y99" s="145"/>
      <c r="Z99" s="145"/>
      <c r="AA99" s="145"/>
      <c r="AB99" s="145"/>
      <c r="AC99" s="145"/>
      <c r="AD99" s="145"/>
      <c r="AE99" s="145"/>
      <c r="AF99" s="145"/>
      <c r="AG99" s="145"/>
      <c r="AH99" s="145"/>
      <c r="AI99" s="145"/>
    </row>
    <row r="100" spans="2:35" s="111" customFormat="1" x14ac:dyDescent="0.15">
      <c r="B100" s="350" t="e">
        <f>VLOOKUP(C100,[1]!Companies[#Data],3,FALSE)</f>
        <v>#REF!</v>
      </c>
      <c r="C100" s="359" t="s">
        <v>775</v>
      </c>
      <c r="D100" s="353" t="s">
        <v>729</v>
      </c>
      <c r="E100" s="348" t="s">
        <v>764</v>
      </c>
      <c r="F100" s="348" t="s">
        <v>63</v>
      </c>
      <c r="G100" s="348" t="s">
        <v>63</v>
      </c>
      <c r="H100" s="359" t="s">
        <v>775</v>
      </c>
      <c r="I100" s="348" t="s">
        <v>722</v>
      </c>
      <c r="J100" s="150">
        <v>541830</v>
      </c>
      <c r="O100" s="351"/>
      <c r="S100" s="145"/>
      <c r="T100" s="145"/>
      <c r="U100" s="145"/>
      <c r="V100" s="145"/>
      <c r="W100" s="145"/>
      <c r="X100" s="145"/>
      <c r="Y100" s="145"/>
      <c r="Z100" s="145"/>
      <c r="AA100" s="145"/>
      <c r="AB100" s="145"/>
      <c r="AC100" s="145"/>
      <c r="AD100" s="145"/>
      <c r="AE100" s="145"/>
      <c r="AF100" s="145"/>
      <c r="AG100" s="145"/>
      <c r="AH100" s="145"/>
      <c r="AI100" s="145"/>
    </row>
    <row r="101" spans="2:35" s="111" customFormat="1" x14ac:dyDescent="0.15">
      <c r="B101" s="350" t="e">
        <f>VLOOKUP(C101,[1]!Companies[#Data],3,FALSE)</f>
        <v>#REF!</v>
      </c>
      <c r="C101" s="359" t="s">
        <v>775</v>
      </c>
      <c r="D101" s="353" t="s">
        <v>729</v>
      </c>
      <c r="E101" s="348" t="s">
        <v>743</v>
      </c>
      <c r="F101" s="348" t="s">
        <v>63</v>
      </c>
      <c r="G101" s="348" t="s">
        <v>63</v>
      </c>
      <c r="H101" s="359" t="s">
        <v>775</v>
      </c>
      <c r="I101" s="348" t="s">
        <v>722</v>
      </c>
      <c r="J101" s="150">
        <v>55808898</v>
      </c>
      <c r="O101" s="351"/>
      <c r="S101" s="145"/>
      <c r="T101" s="145"/>
      <c r="U101" s="145"/>
      <c r="V101" s="145"/>
      <c r="W101" s="145"/>
      <c r="X101" s="145"/>
      <c r="Y101" s="145"/>
      <c r="Z101" s="145"/>
      <c r="AA101" s="145"/>
      <c r="AB101" s="145"/>
      <c r="AC101" s="145"/>
      <c r="AD101" s="145"/>
      <c r="AE101" s="145"/>
      <c r="AF101" s="145"/>
      <c r="AG101" s="145"/>
      <c r="AH101" s="145"/>
      <c r="AI101" s="145"/>
    </row>
    <row r="102" spans="2:35" s="111" customFormat="1" x14ac:dyDescent="0.15">
      <c r="B102" s="350" t="e">
        <f>VLOOKUP(C102,[1]!Companies[#Data],3,FALSE)</f>
        <v>#REF!</v>
      </c>
      <c r="C102" s="359" t="s">
        <v>775</v>
      </c>
      <c r="D102" s="353" t="s">
        <v>729</v>
      </c>
      <c r="E102" s="348" t="s">
        <v>756</v>
      </c>
      <c r="F102" s="348" t="s">
        <v>63</v>
      </c>
      <c r="G102" s="348" t="s">
        <v>63</v>
      </c>
      <c r="H102" s="359" t="s">
        <v>775</v>
      </c>
      <c r="I102" s="348" t="s">
        <v>722</v>
      </c>
      <c r="J102" s="150">
        <v>3052079</v>
      </c>
      <c r="O102" s="351"/>
      <c r="S102" s="145"/>
      <c r="T102" s="145"/>
      <c r="U102" s="145"/>
      <c r="V102" s="145"/>
      <c r="W102" s="145"/>
      <c r="X102" s="145"/>
      <c r="Y102" s="145"/>
      <c r="Z102" s="145"/>
      <c r="AA102" s="145"/>
      <c r="AB102" s="145"/>
      <c r="AC102" s="145"/>
      <c r="AD102" s="145"/>
      <c r="AE102" s="145"/>
      <c r="AF102" s="145"/>
      <c r="AG102" s="145"/>
      <c r="AH102" s="145"/>
      <c r="AI102" s="145"/>
    </row>
    <row r="103" spans="2:35" s="111" customFormat="1" x14ac:dyDescent="0.15">
      <c r="B103" s="350" t="e">
        <f>VLOOKUP(C103,[1]!Companies[#Data],3,FALSE)</f>
        <v>#REF!</v>
      </c>
      <c r="C103" s="359" t="s">
        <v>775</v>
      </c>
      <c r="D103" s="353" t="s">
        <v>729</v>
      </c>
      <c r="E103" s="348" t="s">
        <v>745</v>
      </c>
      <c r="F103" s="348" t="s">
        <v>63</v>
      </c>
      <c r="G103" s="348" t="s">
        <v>63</v>
      </c>
      <c r="H103" s="359" t="s">
        <v>775</v>
      </c>
      <c r="I103" s="348" t="s">
        <v>722</v>
      </c>
      <c r="J103" s="150">
        <v>4607779</v>
      </c>
      <c r="O103" s="351"/>
      <c r="S103" s="145"/>
      <c r="T103" s="145"/>
      <c r="U103" s="145"/>
      <c r="V103" s="145"/>
      <c r="W103" s="145"/>
      <c r="X103" s="145"/>
      <c r="Y103" s="145"/>
      <c r="Z103" s="145"/>
      <c r="AA103" s="145"/>
      <c r="AB103" s="145"/>
      <c r="AC103" s="145"/>
      <c r="AD103" s="145"/>
      <c r="AE103" s="145"/>
      <c r="AF103" s="145"/>
      <c r="AG103" s="145"/>
      <c r="AH103" s="145"/>
      <c r="AI103" s="145"/>
    </row>
    <row r="104" spans="2:35" s="111" customFormat="1" x14ac:dyDescent="0.15">
      <c r="B104" s="350" t="e">
        <f>VLOOKUP(C104,[1]!Companies[#Data],3,FALSE)</f>
        <v>#REF!</v>
      </c>
      <c r="C104" s="359" t="s">
        <v>775</v>
      </c>
      <c r="D104" s="353" t="s">
        <v>729</v>
      </c>
      <c r="E104" s="348" t="s">
        <v>746</v>
      </c>
      <c r="F104" s="348" t="s">
        <v>63</v>
      </c>
      <c r="G104" s="348" t="s">
        <v>63</v>
      </c>
      <c r="H104" s="359" t="s">
        <v>775</v>
      </c>
      <c r="I104" s="348" t="s">
        <v>722</v>
      </c>
      <c r="J104" s="150">
        <v>1607779</v>
      </c>
      <c r="O104" s="351"/>
      <c r="S104" s="145"/>
      <c r="T104" s="145"/>
      <c r="U104" s="145"/>
      <c r="V104" s="145"/>
      <c r="W104" s="145"/>
      <c r="X104" s="145"/>
      <c r="Y104" s="145"/>
      <c r="Z104" s="145"/>
      <c r="AA104" s="145"/>
      <c r="AB104" s="145"/>
      <c r="AC104" s="145"/>
      <c r="AD104" s="145"/>
      <c r="AE104" s="145"/>
      <c r="AF104" s="145"/>
      <c r="AG104" s="145"/>
      <c r="AH104" s="145"/>
      <c r="AI104" s="145"/>
    </row>
    <row r="105" spans="2:35" s="111" customFormat="1" x14ac:dyDescent="0.15">
      <c r="B105" s="350" t="e">
        <f>VLOOKUP(C105,[1]!Companies[#Data],3,FALSE)</f>
        <v>#REF!</v>
      </c>
      <c r="C105" s="359" t="s">
        <v>775</v>
      </c>
      <c r="D105" s="353" t="s">
        <v>729</v>
      </c>
      <c r="E105" s="348" t="s">
        <v>751</v>
      </c>
      <c r="F105" s="348" t="s">
        <v>63</v>
      </c>
      <c r="G105" s="348" t="s">
        <v>63</v>
      </c>
      <c r="H105" s="359" t="s">
        <v>775</v>
      </c>
      <c r="I105" s="348" t="s">
        <v>722</v>
      </c>
      <c r="J105" s="150">
        <v>168743</v>
      </c>
      <c r="O105" s="351"/>
      <c r="S105" s="145"/>
      <c r="T105" s="145"/>
      <c r="U105" s="145"/>
      <c r="V105" s="145"/>
      <c r="W105" s="145"/>
      <c r="X105" s="145"/>
      <c r="Y105" s="145"/>
      <c r="Z105" s="145"/>
      <c r="AA105" s="145"/>
      <c r="AB105" s="145"/>
      <c r="AC105" s="145"/>
      <c r="AD105" s="145"/>
      <c r="AE105" s="145"/>
      <c r="AF105" s="145"/>
      <c r="AG105" s="145"/>
      <c r="AH105" s="145"/>
      <c r="AI105" s="145"/>
    </row>
    <row r="106" spans="2:35" s="111" customFormat="1" x14ac:dyDescent="0.15">
      <c r="B106" s="350" t="e">
        <f>VLOOKUP(C106,[1]!Companies[#Data],3,FALSE)</f>
        <v>#REF!</v>
      </c>
      <c r="C106" s="358"/>
      <c r="D106" s="353"/>
      <c r="E106" s="348"/>
      <c r="F106" s="348"/>
      <c r="G106" s="348"/>
      <c r="H106" s="358"/>
      <c r="I106" s="348"/>
      <c r="J106" s="150"/>
      <c r="O106" s="351"/>
      <c r="S106" s="145"/>
      <c r="T106" s="145"/>
      <c r="U106" s="145"/>
      <c r="V106" s="145"/>
      <c r="W106" s="145"/>
      <c r="X106" s="145"/>
      <c r="Y106" s="145"/>
      <c r="Z106" s="145"/>
      <c r="AA106" s="145"/>
      <c r="AB106" s="145"/>
      <c r="AC106" s="145"/>
      <c r="AD106" s="145"/>
      <c r="AE106" s="145"/>
      <c r="AF106" s="145"/>
      <c r="AG106" s="145"/>
      <c r="AH106" s="145"/>
      <c r="AI106" s="145"/>
    </row>
    <row r="107" spans="2:35" s="111" customFormat="1" x14ac:dyDescent="0.15">
      <c r="B107" s="350" t="e">
        <f>VLOOKUP(C107,[1]!Companies[#Data],3,FALSE)</f>
        <v>#REF!</v>
      </c>
      <c r="C107" s="352" t="s">
        <v>776</v>
      </c>
      <c r="D107" s="348" t="s">
        <v>761</v>
      </c>
      <c r="E107" s="348" t="s">
        <v>762</v>
      </c>
      <c r="F107" s="348" t="s">
        <v>63</v>
      </c>
      <c r="G107" s="348" t="s">
        <v>63</v>
      </c>
      <c r="H107" s="352" t="s">
        <v>776</v>
      </c>
      <c r="I107" s="348" t="s">
        <v>722</v>
      </c>
      <c r="J107" s="150">
        <v>133329</v>
      </c>
      <c r="O107" s="351"/>
      <c r="S107" s="145"/>
      <c r="T107" s="145"/>
      <c r="U107" s="145"/>
      <c r="V107" s="145"/>
      <c r="W107" s="145"/>
      <c r="X107" s="145"/>
      <c r="Y107" s="145"/>
      <c r="Z107" s="145"/>
      <c r="AA107" s="145"/>
      <c r="AB107" s="145"/>
      <c r="AC107" s="145"/>
      <c r="AD107" s="145"/>
      <c r="AE107" s="145"/>
      <c r="AF107" s="145"/>
      <c r="AG107" s="145"/>
      <c r="AH107" s="145"/>
      <c r="AI107" s="145"/>
    </row>
    <row r="108" spans="2:35" s="111" customFormat="1" x14ac:dyDescent="0.15">
      <c r="B108" s="350" t="e">
        <f>VLOOKUP(C108,[1]!Companies[#Data],3,FALSE)</f>
        <v>#REF!</v>
      </c>
      <c r="C108" s="352" t="s">
        <v>776</v>
      </c>
      <c r="D108" s="348" t="s">
        <v>761</v>
      </c>
      <c r="E108" s="348" t="s">
        <v>726</v>
      </c>
      <c r="F108" s="348" t="s">
        <v>63</v>
      </c>
      <c r="G108" s="348" t="s">
        <v>63</v>
      </c>
      <c r="H108" s="352" t="s">
        <v>776</v>
      </c>
      <c r="I108" s="348" t="s">
        <v>722</v>
      </c>
      <c r="J108" s="150">
        <v>208861788</v>
      </c>
      <c r="O108" s="351"/>
      <c r="S108" s="145"/>
      <c r="T108" s="145"/>
      <c r="U108" s="145"/>
      <c r="V108" s="145"/>
      <c r="W108" s="145"/>
      <c r="X108" s="145"/>
      <c r="Y108" s="145"/>
      <c r="Z108" s="145"/>
      <c r="AA108" s="145"/>
      <c r="AB108" s="145"/>
      <c r="AC108" s="145"/>
      <c r="AD108" s="145"/>
      <c r="AE108" s="145"/>
      <c r="AF108" s="145"/>
      <c r="AG108" s="145"/>
      <c r="AH108" s="145"/>
      <c r="AI108" s="145"/>
    </row>
    <row r="109" spans="2:35" s="111" customFormat="1" x14ac:dyDescent="0.15">
      <c r="B109" s="350" t="e">
        <f>VLOOKUP(C109,[1]!Companies[#Data],3,FALSE)</f>
        <v>#REF!</v>
      </c>
      <c r="C109" s="352" t="s">
        <v>776</v>
      </c>
      <c r="D109" s="348" t="s">
        <v>761</v>
      </c>
      <c r="E109" s="348" t="s">
        <v>727</v>
      </c>
      <c r="F109" s="348" t="s">
        <v>63</v>
      </c>
      <c r="G109" s="348" t="s">
        <v>63</v>
      </c>
      <c r="H109" s="352" t="s">
        <v>776</v>
      </c>
      <c r="I109" s="348" t="s">
        <v>722</v>
      </c>
      <c r="J109" s="150">
        <v>18202</v>
      </c>
      <c r="O109" s="351"/>
      <c r="S109" s="145"/>
      <c r="T109" s="145"/>
      <c r="U109" s="145"/>
      <c r="V109" s="145"/>
      <c r="W109" s="145"/>
      <c r="X109" s="145"/>
      <c r="Y109" s="145"/>
      <c r="Z109" s="145"/>
      <c r="AA109" s="145"/>
      <c r="AB109" s="145"/>
      <c r="AC109" s="145"/>
      <c r="AD109" s="145"/>
      <c r="AE109" s="145"/>
      <c r="AF109" s="145"/>
      <c r="AG109" s="145"/>
      <c r="AH109" s="145"/>
      <c r="AI109" s="145"/>
    </row>
    <row r="110" spans="2:35" s="111" customFormat="1" x14ac:dyDescent="0.15">
      <c r="B110" s="350" t="e">
        <f>VLOOKUP(C110,[1]!Companies[#Data],3,FALSE)</f>
        <v>#REF!</v>
      </c>
      <c r="C110" s="352" t="s">
        <v>776</v>
      </c>
      <c r="D110" s="348" t="s">
        <v>761</v>
      </c>
      <c r="E110" s="348" t="s">
        <v>735</v>
      </c>
      <c r="F110" s="348" t="s">
        <v>63</v>
      </c>
      <c r="G110" s="348" t="s">
        <v>63</v>
      </c>
      <c r="H110" s="352" t="s">
        <v>776</v>
      </c>
      <c r="I110" s="348" t="s">
        <v>722</v>
      </c>
      <c r="J110" s="150">
        <v>1310510</v>
      </c>
      <c r="O110" s="351"/>
      <c r="S110" s="145"/>
      <c r="T110" s="145"/>
      <c r="U110" s="145"/>
      <c r="V110" s="145"/>
      <c r="W110" s="145"/>
      <c r="X110" s="145"/>
      <c r="Y110" s="145"/>
      <c r="Z110" s="145"/>
      <c r="AA110" s="145"/>
      <c r="AB110" s="145"/>
      <c r="AC110" s="145"/>
      <c r="AD110" s="145"/>
      <c r="AE110" s="145"/>
      <c r="AF110" s="145"/>
      <c r="AG110" s="145"/>
      <c r="AH110" s="145"/>
      <c r="AI110" s="145"/>
    </row>
    <row r="111" spans="2:35" s="111" customFormat="1" ht="34" x14ac:dyDescent="0.15">
      <c r="B111" s="350" t="e">
        <f>VLOOKUP(C111,[1]!Companies[#Data],3,FALSE)</f>
        <v>#REF!</v>
      </c>
      <c r="C111" s="352" t="s">
        <v>776</v>
      </c>
      <c r="D111" s="348" t="s">
        <v>761</v>
      </c>
      <c r="E111" s="349" t="s">
        <v>763</v>
      </c>
      <c r="F111" s="348" t="s">
        <v>63</v>
      </c>
      <c r="G111" s="348" t="s">
        <v>63</v>
      </c>
      <c r="H111" s="352" t="s">
        <v>776</v>
      </c>
      <c r="I111" s="348" t="s">
        <v>722</v>
      </c>
      <c r="J111" s="150">
        <v>1094853</v>
      </c>
      <c r="O111" s="351"/>
      <c r="S111" s="145"/>
      <c r="T111" s="145"/>
      <c r="U111" s="145"/>
      <c r="V111" s="145"/>
      <c r="W111" s="145"/>
      <c r="X111" s="145"/>
      <c r="Y111" s="145"/>
      <c r="Z111" s="145"/>
      <c r="AA111" s="145"/>
      <c r="AB111" s="145"/>
      <c r="AC111" s="145"/>
      <c r="AD111" s="145"/>
      <c r="AE111" s="145"/>
      <c r="AF111" s="145"/>
      <c r="AG111" s="145"/>
      <c r="AH111" s="145"/>
      <c r="AI111" s="145"/>
    </row>
    <row r="112" spans="2:35" s="111" customFormat="1" x14ac:dyDescent="0.15">
      <c r="B112" s="350" t="e">
        <f>VLOOKUP(C112,[1]!Companies[#Data],3,FALSE)</f>
        <v>#REF!</v>
      </c>
      <c r="C112" s="352" t="s">
        <v>776</v>
      </c>
      <c r="D112" s="353" t="s">
        <v>729</v>
      </c>
      <c r="E112" s="348" t="s">
        <v>764</v>
      </c>
      <c r="F112" s="348" t="s">
        <v>63</v>
      </c>
      <c r="G112" s="348" t="s">
        <v>63</v>
      </c>
      <c r="H112" s="352" t="s">
        <v>776</v>
      </c>
      <c r="I112" s="348" t="s">
        <v>722</v>
      </c>
      <c r="J112" s="150">
        <v>338388</v>
      </c>
      <c r="O112" s="351"/>
      <c r="S112" s="145"/>
      <c r="T112" s="145"/>
      <c r="U112" s="145"/>
      <c r="V112" s="145"/>
      <c r="W112" s="145"/>
      <c r="X112" s="145"/>
      <c r="Y112" s="145"/>
      <c r="Z112" s="145"/>
      <c r="AA112" s="145"/>
      <c r="AB112" s="145"/>
      <c r="AC112" s="145"/>
      <c r="AD112" s="145"/>
      <c r="AE112" s="145"/>
      <c r="AF112" s="145"/>
      <c r="AG112" s="145"/>
      <c r="AH112" s="145"/>
      <c r="AI112" s="145"/>
    </row>
    <row r="113" spans="2:35" s="111" customFormat="1" x14ac:dyDescent="0.15">
      <c r="B113" s="350" t="e">
        <f>VLOOKUP(C113,[1]!Companies[#Data],3,FALSE)</f>
        <v>#REF!</v>
      </c>
      <c r="C113" s="352" t="s">
        <v>776</v>
      </c>
      <c r="D113" s="353" t="s">
        <v>729</v>
      </c>
      <c r="E113" s="348" t="s">
        <v>743</v>
      </c>
      <c r="F113" s="348" t="s">
        <v>63</v>
      </c>
      <c r="G113" s="348" t="s">
        <v>63</v>
      </c>
      <c r="H113" s="352" t="s">
        <v>776</v>
      </c>
      <c r="I113" s="348" t="s">
        <v>722</v>
      </c>
      <c r="J113" s="150">
        <v>115741851</v>
      </c>
      <c r="O113" s="351"/>
      <c r="S113" s="145"/>
      <c r="T113" s="145"/>
      <c r="U113" s="145"/>
      <c r="V113" s="145"/>
      <c r="W113" s="145"/>
      <c r="X113" s="145"/>
      <c r="Y113" s="145"/>
      <c r="Z113" s="145"/>
      <c r="AA113" s="145"/>
      <c r="AB113" s="145"/>
      <c r="AC113" s="145"/>
      <c r="AD113" s="145"/>
      <c r="AE113" s="145"/>
      <c r="AF113" s="145"/>
      <c r="AG113" s="145"/>
      <c r="AH113" s="145"/>
      <c r="AI113" s="145"/>
    </row>
    <row r="114" spans="2:35" s="111" customFormat="1" x14ac:dyDescent="0.15">
      <c r="B114" s="350" t="e">
        <f>VLOOKUP(C114,[1]!Companies[#Data],3,FALSE)</f>
        <v>#REF!</v>
      </c>
      <c r="C114" s="352" t="s">
        <v>776</v>
      </c>
      <c r="D114" s="353" t="s">
        <v>729</v>
      </c>
      <c r="E114" s="348" t="s">
        <v>756</v>
      </c>
      <c r="F114" s="348" t="s">
        <v>63</v>
      </c>
      <c r="G114" s="348" t="s">
        <v>63</v>
      </c>
      <c r="H114" s="352" t="s">
        <v>776</v>
      </c>
      <c r="I114" s="348" t="s">
        <v>722</v>
      </c>
      <c r="J114" s="150">
        <v>5156433</v>
      </c>
      <c r="O114" s="351"/>
      <c r="S114" s="145"/>
      <c r="T114" s="145"/>
      <c r="U114" s="145"/>
      <c r="V114" s="145"/>
      <c r="W114" s="145"/>
      <c r="X114" s="145"/>
      <c r="Y114" s="145"/>
      <c r="Z114" s="145"/>
      <c r="AA114" s="145"/>
      <c r="AB114" s="145"/>
      <c r="AC114" s="145"/>
      <c r="AD114" s="145"/>
      <c r="AE114" s="145"/>
      <c r="AF114" s="145"/>
      <c r="AG114" s="145"/>
      <c r="AH114" s="145"/>
      <c r="AI114" s="145"/>
    </row>
    <row r="115" spans="2:35" s="111" customFormat="1" x14ac:dyDescent="0.15">
      <c r="B115" s="350" t="e">
        <f>VLOOKUP(C115,[1]!Companies[#Data],3,FALSE)</f>
        <v>#REF!</v>
      </c>
      <c r="C115" s="352" t="s">
        <v>776</v>
      </c>
      <c r="D115" s="353" t="s">
        <v>729</v>
      </c>
      <c r="E115" s="348" t="s">
        <v>745</v>
      </c>
      <c r="F115" s="348" t="s">
        <v>63</v>
      </c>
      <c r="G115" s="348" t="s">
        <v>63</v>
      </c>
      <c r="H115" s="352" t="s">
        <v>776</v>
      </c>
      <c r="I115" s="348" t="s">
        <v>722</v>
      </c>
      <c r="J115" s="150">
        <v>2836038</v>
      </c>
      <c r="O115" s="351"/>
      <c r="S115" s="145"/>
      <c r="T115" s="145"/>
      <c r="U115" s="145"/>
      <c r="V115" s="145"/>
      <c r="W115" s="145"/>
      <c r="X115" s="145"/>
      <c r="Y115" s="145"/>
      <c r="Z115" s="145"/>
      <c r="AA115" s="145"/>
      <c r="AB115" s="145"/>
      <c r="AC115" s="145"/>
      <c r="AD115" s="145"/>
      <c r="AE115" s="145"/>
      <c r="AF115" s="145"/>
      <c r="AG115" s="145"/>
      <c r="AH115" s="145"/>
      <c r="AI115" s="145"/>
    </row>
    <row r="116" spans="2:35" s="111" customFormat="1" x14ac:dyDescent="0.15">
      <c r="B116" s="350" t="e">
        <f>VLOOKUP(C116,[1]!Companies[#Data],3,FALSE)</f>
        <v>#REF!</v>
      </c>
      <c r="C116" s="352" t="s">
        <v>776</v>
      </c>
      <c r="D116" s="353" t="s">
        <v>729</v>
      </c>
      <c r="E116" s="348" t="s">
        <v>746</v>
      </c>
      <c r="F116" s="348" t="s">
        <v>63</v>
      </c>
      <c r="G116" s="348" t="s">
        <v>63</v>
      </c>
      <c r="H116" s="352" t="s">
        <v>776</v>
      </c>
      <c r="I116" s="348" t="s">
        <v>722</v>
      </c>
      <c r="J116" s="150">
        <v>2836038</v>
      </c>
      <c r="O116" s="351"/>
      <c r="S116" s="145"/>
      <c r="T116" s="145"/>
      <c r="U116" s="145"/>
      <c r="V116" s="145"/>
      <c r="W116" s="145"/>
      <c r="X116" s="145"/>
      <c r="Y116" s="145"/>
      <c r="Z116" s="145"/>
      <c r="AA116" s="145"/>
      <c r="AB116" s="145"/>
      <c r="AC116" s="145"/>
      <c r="AD116" s="145"/>
      <c r="AE116" s="145"/>
      <c r="AF116" s="145"/>
      <c r="AG116" s="145"/>
      <c r="AH116" s="145"/>
      <c r="AI116" s="145"/>
    </row>
    <row r="117" spans="2:35" s="111" customFormat="1" x14ac:dyDescent="0.15">
      <c r="B117" s="350" t="e">
        <f>VLOOKUP(C117,[1]!Companies[#Data],3,FALSE)</f>
        <v>#REF!</v>
      </c>
      <c r="C117" s="352" t="s">
        <v>777</v>
      </c>
      <c r="D117" s="348" t="s">
        <v>761</v>
      </c>
      <c r="E117" s="348" t="s">
        <v>726</v>
      </c>
      <c r="F117" s="348" t="s">
        <v>63</v>
      </c>
      <c r="G117" s="348" t="s">
        <v>63</v>
      </c>
      <c r="H117" s="352" t="s">
        <v>777</v>
      </c>
      <c r="I117" s="348" t="s">
        <v>722</v>
      </c>
      <c r="J117" s="150">
        <v>217703404</v>
      </c>
      <c r="O117" s="351"/>
      <c r="S117" s="145"/>
      <c r="T117" s="145"/>
      <c r="U117" s="145"/>
      <c r="V117" s="145"/>
      <c r="W117" s="145"/>
      <c r="X117" s="145"/>
      <c r="Y117" s="145"/>
      <c r="Z117" s="145"/>
      <c r="AA117" s="145"/>
      <c r="AB117" s="145"/>
      <c r="AC117" s="145"/>
      <c r="AD117" s="145"/>
      <c r="AE117" s="145"/>
      <c r="AF117" s="145"/>
      <c r="AG117" s="145"/>
      <c r="AH117" s="145"/>
      <c r="AI117" s="145"/>
    </row>
    <row r="118" spans="2:35" s="111" customFormat="1" x14ac:dyDescent="0.15">
      <c r="B118" s="350" t="e">
        <f>VLOOKUP(C118,[1]!Companies[#Data],3,FALSE)</f>
        <v>#REF!</v>
      </c>
      <c r="C118" s="352" t="s">
        <v>777</v>
      </c>
      <c r="D118" s="348" t="s">
        <v>761</v>
      </c>
      <c r="E118" s="348" t="s">
        <v>727</v>
      </c>
      <c r="F118" s="348" t="s">
        <v>63</v>
      </c>
      <c r="G118" s="348" t="s">
        <v>63</v>
      </c>
      <c r="H118" s="352" t="s">
        <v>777</v>
      </c>
      <c r="I118" s="348" t="s">
        <v>722</v>
      </c>
      <c r="J118" s="150">
        <v>21770340</v>
      </c>
      <c r="O118" s="351"/>
      <c r="S118" s="145"/>
      <c r="T118" s="145"/>
      <c r="U118" s="145"/>
      <c r="V118" s="145"/>
      <c r="W118" s="145"/>
      <c r="X118" s="145"/>
      <c r="Y118" s="145"/>
      <c r="Z118" s="145"/>
      <c r="AA118" s="145"/>
      <c r="AB118" s="145"/>
      <c r="AC118" s="145"/>
      <c r="AD118" s="145"/>
      <c r="AE118" s="145"/>
      <c r="AF118" s="145"/>
      <c r="AG118" s="145"/>
      <c r="AH118" s="145"/>
      <c r="AI118" s="145"/>
    </row>
    <row r="119" spans="2:35" s="111" customFormat="1" x14ac:dyDescent="0.15">
      <c r="B119" s="350" t="e">
        <f>VLOOKUP(C119,[1]!Companies[#Data],3,FALSE)</f>
        <v>#REF!</v>
      </c>
      <c r="C119" s="352" t="s">
        <v>777</v>
      </c>
      <c r="D119" s="348" t="s">
        <v>761</v>
      </c>
      <c r="E119" s="348" t="s">
        <v>735</v>
      </c>
      <c r="F119" s="348" t="s">
        <v>63</v>
      </c>
      <c r="G119" s="348" t="s">
        <v>63</v>
      </c>
      <c r="H119" s="352" t="s">
        <v>777</v>
      </c>
      <c r="I119" s="348" t="s">
        <v>722</v>
      </c>
      <c r="J119" s="150">
        <v>1755657</v>
      </c>
      <c r="O119" s="351"/>
      <c r="S119" s="145"/>
      <c r="T119" s="145"/>
      <c r="U119" s="145"/>
      <c r="V119" s="145"/>
      <c r="W119" s="145"/>
      <c r="X119" s="145"/>
      <c r="Y119" s="145"/>
      <c r="Z119" s="145"/>
      <c r="AA119" s="145"/>
      <c r="AB119" s="145"/>
      <c r="AC119" s="145"/>
      <c r="AD119" s="145"/>
      <c r="AE119" s="145"/>
      <c r="AF119" s="145"/>
      <c r="AG119" s="145"/>
      <c r="AH119" s="145"/>
      <c r="AI119" s="145"/>
    </row>
    <row r="120" spans="2:35" s="111" customFormat="1" x14ac:dyDescent="0.15">
      <c r="B120" s="350" t="e">
        <f>VLOOKUP(C120,[1]!Companies[#Data],3,FALSE)</f>
        <v>#REF!</v>
      </c>
      <c r="C120" s="352" t="s">
        <v>777</v>
      </c>
      <c r="D120" s="348" t="s">
        <v>761</v>
      </c>
      <c r="E120" s="348" t="s">
        <v>720</v>
      </c>
      <c r="F120" s="348" t="s">
        <v>63</v>
      </c>
      <c r="G120" s="348" t="s">
        <v>63</v>
      </c>
      <c r="H120" s="352" t="s">
        <v>777</v>
      </c>
      <c r="I120" s="348" t="s">
        <v>722</v>
      </c>
      <c r="J120" s="150">
        <v>17736316</v>
      </c>
      <c r="O120" s="351"/>
      <c r="S120" s="145"/>
      <c r="T120" s="145"/>
      <c r="U120" s="145"/>
      <c r="V120" s="145"/>
      <c r="W120" s="145"/>
      <c r="X120" s="145"/>
      <c r="Y120" s="145"/>
      <c r="Z120" s="145"/>
      <c r="AA120" s="145"/>
      <c r="AB120" s="145"/>
      <c r="AC120" s="145"/>
      <c r="AD120" s="145"/>
      <c r="AE120" s="145"/>
      <c r="AF120" s="145"/>
      <c r="AG120" s="145"/>
      <c r="AH120" s="145"/>
      <c r="AI120" s="145"/>
    </row>
    <row r="121" spans="2:35" s="111" customFormat="1" x14ac:dyDescent="0.15">
      <c r="B121" s="350" t="e">
        <f>VLOOKUP(C121,[1]!Companies[#Data],3,FALSE)</f>
        <v>#REF!</v>
      </c>
      <c r="C121" s="352" t="s">
        <v>777</v>
      </c>
      <c r="D121" s="353" t="s">
        <v>729</v>
      </c>
      <c r="E121" s="348" t="s">
        <v>764</v>
      </c>
      <c r="F121" s="348" t="s">
        <v>63</v>
      </c>
      <c r="G121" s="348" t="s">
        <v>63</v>
      </c>
      <c r="H121" s="352" t="s">
        <v>777</v>
      </c>
      <c r="I121" s="348" t="s">
        <v>722</v>
      </c>
      <c r="J121" s="150">
        <v>144081</v>
      </c>
      <c r="O121" s="351"/>
      <c r="S121" s="145"/>
      <c r="T121" s="145"/>
      <c r="U121" s="145"/>
      <c r="V121" s="145"/>
      <c r="W121" s="145"/>
      <c r="X121" s="145"/>
      <c r="Y121" s="145"/>
      <c r="Z121" s="145"/>
      <c r="AA121" s="145"/>
      <c r="AB121" s="145"/>
      <c r="AC121" s="145"/>
      <c r="AD121" s="145"/>
      <c r="AE121" s="145"/>
      <c r="AF121" s="145"/>
      <c r="AG121" s="145"/>
      <c r="AH121" s="145"/>
      <c r="AI121" s="145"/>
    </row>
    <row r="122" spans="2:35" s="111" customFormat="1" x14ac:dyDescent="0.15">
      <c r="B122" s="350" t="e">
        <f>VLOOKUP(C122,[1]!Companies[#Data],3,FALSE)</f>
        <v>#REF!</v>
      </c>
      <c r="C122" s="352" t="s">
        <v>777</v>
      </c>
      <c r="D122" s="353" t="s">
        <v>729</v>
      </c>
      <c r="E122" s="348" t="s">
        <v>743</v>
      </c>
      <c r="F122" s="348" t="s">
        <v>63</v>
      </c>
      <c r="G122" s="348" t="s">
        <v>63</v>
      </c>
      <c r="H122" s="352" t="s">
        <v>777</v>
      </c>
      <c r="I122" s="348" t="s">
        <v>722</v>
      </c>
      <c r="J122" s="150">
        <v>260411772</v>
      </c>
      <c r="O122" s="351"/>
      <c r="S122" s="145"/>
      <c r="T122" s="145"/>
      <c r="U122" s="145"/>
      <c r="V122" s="145"/>
      <c r="W122" s="145"/>
      <c r="X122" s="145"/>
      <c r="Y122" s="145"/>
      <c r="Z122" s="145"/>
      <c r="AA122" s="145"/>
      <c r="AB122" s="145"/>
      <c r="AC122" s="145"/>
      <c r="AD122" s="145"/>
      <c r="AE122" s="145"/>
      <c r="AF122" s="145"/>
      <c r="AG122" s="145"/>
      <c r="AH122" s="145"/>
      <c r="AI122" s="145"/>
    </row>
    <row r="123" spans="2:35" s="111" customFormat="1" x14ac:dyDescent="0.15">
      <c r="B123" s="350" t="e">
        <f>VLOOKUP(C123,[1]!Companies[#Data],3,FALSE)</f>
        <v>#REF!</v>
      </c>
      <c r="C123" s="352" t="s">
        <v>777</v>
      </c>
      <c r="D123" s="353" t="s">
        <v>729</v>
      </c>
      <c r="E123" s="348" t="s">
        <v>756</v>
      </c>
      <c r="F123" s="348" t="s">
        <v>63</v>
      </c>
      <c r="G123" s="348" t="s">
        <v>63</v>
      </c>
      <c r="H123" s="352" t="s">
        <v>777</v>
      </c>
      <c r="I123" s="348" t="s">
        <v>722</v>
      </c>
      <c r="J123" s="150">
        <v>3052085</v>
      </c>
      <c r="O123" s="351"/>
      <c r="S123" s="145"/>
      <c r="T123" s="145"/>
      <c r="U123" s="145"/>
      <c r="V123" s="145"/>
      <c r="W123" s="145"/>
      <c r="X123" s="145"/>
      <c r="Y123" s="145"/>
      <c r="Z123" s="145"/>
      <c r="AA123" s="145"/>
      <c r="AB123" s="145"/>
      <c r="AC123" s="145"/>
      <c r="AD123" s="145"/>
      <c r="AE123" s="145"/>
      <c r="AF123" s="145"/>
      <c r="AG123" s="145"/>
      <c r="AH123" s="145"/>
      <c r="AI123" s="145"/>
    </row>
    <row r="124" spans="2:35" s="111" customFormat="1" x14ac:dyDescent="0.15">
      <c r="B124" s="350" t="e">
        <f>VLOOKUP(C124,[1]!Companies[#Data],3,FALSE)</f>
        <v>#REF!</v>
      </c>
      <c r="C124" s="352" t="s">
        <v>777</v>
      </c>
      <c r="D124" s="353" t="s">
        <v>729</v>
      </c>
      <c r="E124" s="348" t="s">
        <v>745</v>
      </c>
      <c r="F124" s="348" t="s">
        <v>63</v>
      </c>
      <c r="G124" s="348" t="s">
        <v>63</v>
      </c>
      <c r="H124" s="352" t="s">
        <v>777</v>
      </c>
      <c r="I124" s="348" t="s">
        <v>722</v>
      </c>
      <c r="J124" s="150">
        <v>2037258</v>
      </c>
      <c r="O124" s="351"/>
      <c r="S124" s="145"/>
      <c r="T124" s="145"/>
      <c r="U124" s="145"/>
      <c r="V124" s="145"/>
      <c r="W124" s="145"/>
      <c r="X124" s="145"/>
      <c r="Y124" s="145"/>
      <c r="Z124" s="145"/>
      <c r="AA124" s="145"/>
      <c r="AB124" s="145"/>
      <c r="AC124" s="145"/>
      <c r="AD124" s="145"/>
      <c r="AE124" s="145"/>
      <c r="AF124" s="145"/>
      <c r="AG124" s="145"/>
      <c r="AH124" s="145"/>
      <c r="AI124" s="145"/>
    </row>
    <row r="125" spans="2:35" s="111" customFormat="1" x14ac:dyDescent="0.15">
      <c r="B125" s="350" t="e">
        <f>VLOOKUP(C125,[1]!Companies[#Data],3,FALSE)</f>
        <v>#REF!</v>
      </c>
      <c r="C125" s="352" t="s">
        <v>777</v>
      </c>
      <c r="D125" s="353" t="s">
        <v>729</v>
      </c>
      <c r="E125" s="348" t="s">
        <v>746</v>
      </c>
      <c r="F125" s="348" t="s">
        <v>63</v>
      </c>
      <c r="G125" s="348" t="s">
        <v>63</v>
      </c>
      <c r="H125" s="352" t="s">
        <v>777</v>
      </c>
      <c r="I125" s="348" t="s">
        <v>722</v>
      </c>
      <c r="J125" s="150">
        <v>2037258</v>
      </c>
      <c r="O125" s="351"/>
      <c r="S125" s="145"/>
      <c r="T125" s="145"/>
      <c r="U125" s="145"/>
      <c r="V125" s="145"/>
      <c r="W125" s="145"/>
      <c r="X125" s="145"/>
      <c r="Y125" s="145"/>
      <c r="Z125" s="145"/>
      <c r="AA125" s="145"/>
      <c r="AB125" s="145"/>
      <c r="AC125" s="145"/>
      <c r="AD125" s="145"/>
      <c r="AE125" s="145"/>
      <c r="AF125" s="145"/>
      <c r="AG125" s="145"/>
      <c r="AH125" s="145"/>
      <c r="AI125" s="145"/>
    </row>
    <row r="126" spans="2:35" s="111" customFormat="1" x14ac:dyDescent="0.15">
      <c r="B126" s="350" t="e">
        <f>VLOOKUP(C126,[1]!Companies[#Data],3,FALSE)</f>
        <v>#REF!</v>
      </c>
      <c r="C126" s="352" t="s">
        <v>777</v>
      </c>
      <c r="D126" s="353" t="s">
        <v>729</v>
      </c>
      <c r="E126" s="348" t="s">
        <v>751</v>
      </c>
      <c r="F126" s="348" t="s">
        <v>63</v>
      </c>
      <c r="G126" s="348" t="s">
        <v>63</v>
      </c>
      <c r="H126" s="352" t="s">
        <v>777</v>
      </c>
      <c r="I126" s="348" t="s">
        <v>722</v>
      </c>
      <c r="J126" s="150">
        <v>202491</v>
      </c>
      <c r="O126" s="351"/>
      <c r="S126" s="145"/>
      <c r="T126" s="145"/>
      <c r="U126" s="145"/>
      <c r="V126" s="145"/>
      <c r="W126" s="145"/>
      <c r="X126" s="145"/>
      <c r="Y126" s="145"/>
      <c r="Z126" s="145"/>
      <c r="AA126" s="145"/>
      <c r="AB126" s="145"/>
      <c r="AC126" s="145"/>
      <c r="AD126" s="145"/>
      <c r="AE126" s="145"/>
      <c r="AF126" s="145"/>
      <c r="AG126" s="145"/>
      <c r="AH126" s="145"/>
      <c r="AI126" s="145"/>
    </row>
    <row r="127" spans="2:35" s="111" customFormat="1" x14ac:dyDescent="0.15">
      <c r="B127" s="350" t="e">
        <f>VLOOKUP(C127,[1]!Companies[#Data],3,FALSE)</f>
        <v>#REF!</v>
      </c>
      <c r="C127" s="354" t="s">
        <v>778</v>
      </c>
      <c r="D127" s="348" t="s">
        <v>761</v>
      </c>
      <c r="E127" s="348" t="s">
        <v>762</v>
      </c>
      <c r="F127" s="348" t="s">
        <v>63</v>
      </c>
      <c r="G127" s="348" t="s">
        <v>63</v>
      </c>
      <c r="H127" s="354" t="s">
        <v>778</v>
      </c>
      <c r="I127" s="348" t="s">
        <v>722</v>
      </c>
      <c r="J127" s="150">
        <v>21521227</v>
      </c>
      <c r="O127" s="351"/>
      <c r="S127" s="145"/>
      <c r="T127" s="145"/>
      <c r="U127" s="145"/>
      <c r="V127" s="145"/>
      <c r="W127" s="145"/>
      <c r="X127" s="145"/>
      <c r="Y127" s="145"/>
      <c r="Z127" s="145"/>
      <c r="AA127" s="145"/>
      <c r="AB127" s="145"/>
      <c r="AC127" s="145"/>
      <c r="AD127" s="145"/>
      <c r="AE127" s="145"/>
      <c r="AF127" s="145"/>
      <c r="AG127" s="145"/>
      <c r="AH127" s="145"/>
      <c r="AI127" s="145"/>
    </row>
    <row r="128" spans="2:35" s="111" customFormat="1" x14ac:dyDescent="0.15">
      <c r="B128" s="350" t="e">
        <f>VLOOKUP(C128,[1]!Companies[#Data],3,FALSE)</f>
        <v>#REF!</v>
      </c>
      <c r="C128" s="354" t="s">
        <v>778</v>
      </c>
      <c r="D128" s="348" t="s">
        <v>761</v>
      </c>
      <c r="E128" s="348" t="s">
        <v>726</v>
      </c>
      <c r="F128" s="348" t="s">
        <v>63</v>
      </c>
      <c r="G128" s="348" t="s">
        <v>63</v>
      </c>
      <c r="H128" s="354" t="s">
        <v>778</v>
      </c>
      <c r="I128" s="348" t="s">
        <v>722</v>
      </c>
      <c r="J128" s="150">
        <v>436292905</v>
      </c>
      <c r="O128" s="351"/>
      <c r="S128" s="145"/>
      <c r="T128" s="145"/>
      <c r="U128" s="145"/>
      <c r="V128" s="145"/>
      <c r="W128" s="145"/>
      <c r="X128" s="145"/>
      <c r="Y128" s="145"/>
      <c r="Z128" s="145"/>
      <c r="AA128" s="145"/>
      <c r="AB128" s="145"/>
      <c r="AC128" s="145"/>
      <c r="AD128" s="145"/>
      <c r="AE128" s="145"/>
      <c r="AF128" s="145"/>
      <c r="AG128" s="145"/>
      <c r="AH128" s="145"/>
      <c r="AI128" s="145"/>
    </row>
    <row r="129" spans="2:35" s="111" customFormat="1" x14ac:dyDescent="0.15">
      <c r="B129" s="350" t="e">
        <f>VLOOKUP(C129,[1]!Companies[#Data],3,FALSE)</f>
        <v>#REF!</v>
      </c>
      <c r="C129" s="354" t="s">
        <v>778</v>
      </c>
      <c r="D129" s="348" t="s">
        <v>761</v>
      </c>
      <c r="E129" s="348" t="s">
        <v>727</v>
      </c>
      <c r="F129" s="348" t="s">
        <v>63</v>
      </c>
      <c r="G129" s="348" t="s">
        <v>63</v>
      </c>
      <c r="H129" s="354" t="s">
        <v>778</v>
      </c>
      <c r="I129" s="348" t="s">
        <v>722</v>
      </c>
      <c r="J129" s="150">
        <v>43151905</v>
      </c>
      <c r="O129" s="351"/>
      <c r="S129" s="145"/>
      <c r="T129" s="145"/>
      <c r="U129" s="145"/>
      <c r="V129" s="145"/>
      <c r="W129" s="145"/>
      <c r="X129" s="145"/>
      <c r="Y129" s="145"/>
      <c r="Z129" s="145"/>
      <c r="AA129" s="145"/>
      <c r="AB129" s="145"/>
      <c r="AC129" s="145"/>
      <c r="AD129" s="145"/>
      <c r="AE129" s="145"/>
      <c r="AF129" s="145"/>
      <c r="AG129" s="145"/>
      <c r="AH129" s="145"/>
      <c r="AI129" s="145"/>
    </row>
    <row r="130" spans="2:35" s="111" customFormat="1" x14ac:dyDescent="0.15">
      <c r="B130" s="350" t="e">
        <f>VLOOKUP(C130,[1]!Companies[#Data],3,FALSE)</f>
        <v>#REF!</v>
      </c>
      <c r="C130" s="354" t="s">
        <v>778</v>
      </c>
      <c r="D130" s="348" t="s">
        <v>761</v>
      </c>
      <c r="E130" s="348" t="s">
        <v>735</v>
      </c>
      <c r="F130" s="348" t="s">
        <v>63</v>
      </c>
      <c r="G130" s="348" t="s">
        <v>63</v>
      </c>
      <c r="H130" s="354" t="s">
        <v>778</v>
      </c>
      <c r="I130" s="348" t="s">
        <v>722</v>
      </c>
      <c r="J130" s="150">
        <v>5450591</v>
      </c>
      <c r="O130" s="351"/>
      <c r="S130" s="145"/>
      <c r="T130" s="145"/>
      <c r="U130" s="145"/>
      <c r="V130" s="145"/>
      <c r="W130" s="145"/>
      <c r="X130" s="145"/>
      <c r="Y130" s="145"/>
      <c r="Z130" s="145"/>
      <c r="AA130" s="145"/>
      <c r="AB130" s="145"/>
      <c r="AC130" s="145"/>
      <c r="AD130" s="145"/>
      <c r="AE130" s="145"/>
      <c r="AF130" s="145"/>
      <c r="AG130" s="145"/>
      <c r="AH130" s="145"/>
      <c r="AI130" s="145"/>
    </row>
    <row r="131" spans="2:35" s="111" customFormat="1" x14ac:dyDescent="0.15">
      <c r="B131" s="350" t="e">
        <f>VLOOKUP(C131,[1]!Companies[#Data],3,FALSE)</f>
        <v>#REF!</v>
      </c>
      <c r="C131" s="354" t="s">
        <v>778</v>
      </c>
      <c r="D131" s="348" t="s">
        <v>761</v>
      </c>
      <c r="E131" s="348" t="s">
        <v>720</v>
      </c>
      <c r="F131" s="348" t="s">
        <v>63</v>
      </c>
      <c r="G131" s="348" t="s">
        <v>63</v>
      </c>
      <c r="H131" s="354" t="s">
        <v>778</v>
      </c>
      <c r="I131" s="348" t="s">
        <v>722</v>
      </c>
      <c r="J131" s="150">
        <v>18623000</v>
      </c>
      <c r="O131" s="351"/>
      <c r="S131" s="145"/>
      <c r="T131" s="145"/>
      <c r="U131" s="145"/>
      <c r="V131" s="145"/>
      <c r="W131" s="145"/>
      <c r="X131" s="145"/>
      <c r="Y131" s="145"/>
      <c r="Z131" s="145"/>
      <c r="AA131" s="145"/>
      <c r="AB131" s="145"/>
      <c r="AC131" s="145"/>
      <c r="AD131" s="145"/>
      <c r="AE131" s="145"/>
      <c r="AF131" s="145"/>
      <c r="AG131" s="145"/>
      <c r="AH131" s="145"/>
      <c r="AI131" s="145"/>
    </row>
    <row r="132" spans="2:35" s="111" customFormat="1" x14ac:dyDescent="0.15">
      <c r="B132" s="350" t="e">
        <f>VLOOKUP(C132,[1]!Companies[#Data],3,FALSE)</f>
        <v>#REF!</v>
      </c>
      <c r="C132" s="354" t="s">
        <v>778</v>
      </c>
      <c r="D132" s="353" t="s">
        <v>729</v>
      </c>
      <c r="E132" s="348" t="s">
        <v>740</v>
      </c>
      <c r="F132" s="348" t="s">
        <v>63</v>
      </c>
      <c r="G132" s="348" t="s">
        <v>63</v>
      </c>
      <c r="H132" s="354" t="s">
        <v>778</v>
      </c>
      <c r="I132" s="348" t="s">
        <v>722</v>
      </c>
      <c r="J132" s="150">
        <v>195908662</v>
      </c>
      <c r="O132" s="351"/>
      <c r="S132" s="145"/>
      <c r="T132" s="145"/>
      <c r="U132" s="145"/>
      <c r="V132" s="145"/>
      <c r="W132" s="145"/>
      <c r="X132" s="145"/>
      <c r="Y132" s="145"/>
      <c r="Z132" s="145"/>
      <c r="AA132" s="145"/>
      <c r="AB132" s="145"/>
      <c r="AC132" s="145"/>
      <c r="AD132" s="145"/>
      <c r="AE132" s="145"/>
      <c r="AF132" s="145"/>
      <c r="AG132" s="145"/>
      <c r="AH132" s="145"/>
      <c r="AI132" s="145"/>
    </row>
    <row r="133" spans="2:35" s="111" customFormat="1" x14ac:dyDescent="0.15">
      <c r="B133" s="350" t="e">
        <f>VLOOKUP(C133,[1]!Companies[#Data],3,FALSE)</f>
        <v>#REF!</v>
      </c>
      <c r="C133" s="354" t="s">
        <v>778</v>
      </c>
      <c r="D133" s="353" t="s">
        <v>729</v>
      </c>
      <c r="E133" s="348" t="s">
        <v>752</v>
      </c>
      <c r="F133" s="348" t="s">
        <v>63</v>
      </c>
      <c r="G133" s="348" t="s">
        <v>63</v>
      </c>
      <c r="H133" s="354" t="s">
        <v>778</v>
      </c>
      <c r="I133" s="348" t="s">
        <v>722</v>
      </c>
      <c r="J133" s="150">
        <v>2881659</v>
      </c>
      <c r="O133" s="351"/>
      <c r="S133" s="145"/>
      <c r="T133" s="145"/>
      <c r="U133" s="145"/>
      <c r="V133" s="145"/>
      <c r="W133" s="145"/>
      <c r="X133" s="145"/>
      <c r="Y133" s="145"/>
      <c r="Z133" s="145"/>
      <c r="AA133" s="145"/>
      <c r="AB133" s="145"/>
      <c r="AC133" s="145"/>
      <c r="AD133" s="145"/>
      <c r="AE133" s="145"/>
      <c r="AF133" s="145"/>
      <c r="AG133" s="145"/>
      <c r="AH133" s="145"/>
      <c r="AI133" s="145"/>
    </row>
    <row r="134" spans="2:35" s="111" customFormat="1" x14ac:dyDescent="0.15">
      <c r="B134" s="350" t="e">
        <f>VLOOKUP(C134,[1]!Companies[#Data],3,FALSE)</f>
        <v>#REF!</v>
      </c>
      <c r="C134" s="354" t="s">
        <v>778</v>
      </c>
      <c r="D134" s="353" t="s">
        <v>729</v>
      </c>
      <c r="E134" s="348" t="s">
        <v>754</v>
      </c>
      <c r="F134" s="348" t="s">
        <v>63</v>
      </c>
      <c r="G134" s="348" t="s">
        <v>63</v>
      </c>
      <c r="H134" s="354" t="s">
        <v>778</v>
      </c>
      <c r="I134" s="348" t="s">
        <v>722</v>
      </c>
      <c r="J134" s="150">
        <v>10005889</v>
      </c>
      <c r="O134" s="351"/>
      <c r="S134" s="145"/>
      <c r="T134" s="145"/>
      <c r="U134" s="145"/>
      <c r="V134" s="145"/>
      <c r="W134" s="145"/>
      <c r="X134" s="145"/>
      <c r="Y134" s="145"/>
      <c r="Z134" s="145"/>
      <c r="AA134" s="145"/>
      <c r="AB134" s="145"/>
      <c r="AC134" s="145"/>
      <c r="AD134" s="145"/>
      <c r="AE134" s="145"/>
      <c r="AF134" s="145"/>
      <c r="AG134" s="145"/>
      <c r="AH134" s="145"/>
      <c r="AI134" s="145"/>
    </row>
    <row r="135" spans="2:35" s="111" customFormat="1" x14ac:dyDescent="0.15">
      <c r="B135" s="350" t="e">
        <f>VLOOKUP(C135,[1]!Companies[#Data],3,FALSE)</f>
        <v>#REF!</v>
      </c>
      <c r="C135" s="354" t="s">
        <v>778</v>
      </c>
      <c r="D135" s="353" t="s">
        <v>729</v>
      </c>
      <c r="E135" s="348" t="s">
        <v>745</v>
      </c>
      <c r="F135" s="348" t="s">
        <v>63</v>
      </c>
      <c r="G135" s="348" t="s">
        <v>63</v>
      </c>
      <c r="H135" s="354" t="s">
        <v>778</v>
      </c>
      <c r="I135" s="348" t="s">
        <v>722</v>
      </c>
      <c r="J135" s="150">
        <v>1714610</v>
      </c>
      <c r="O135" s="351"/>
      <c r="S135" s="145"/>
      <c r="T135" s="145"/>
      <c r="U135" s="145"/>
      <c r="V135" s="145"/>
      <c r="W135" s="145"/>
      <c r="X135" s="145"/>
      <c r="Y135" s="145"/>
      <c r="Z135" s="145"/>
      <c r="AA135" s="145"/>
      <c r="AB135" s="145"/>
      <c r="AC135" s="145"/>
      <c r="AD135" s="145"/>
      <c r="AE135" s="145"/>
      <c r="AF135" s="145"/>
      <c r="AG135" s="145"/>
      <c r="AH135" s="145"/>
      <c r="AI135" s="145"/>
    </row>
    <row r="136" spans="2:35" s="111" customFormat="1" x14ac:dyDescent="0.15">
      <c r="B136" s="350" t="e">
        <f>VLOOKUP(C136,[1]!Companies[#Data],3,FALSE)</f>
        <v>#REF!</v>
      </c>
      <c r="C136" s="354" t="s">
        <v>778</v>
      </c>
      <c r="D136" s="353" t="s">
        <v>729</v>
      </c>
      <c r="E136" s="348" t="s">
        <v>746</v>
      </c>
      <c r="F136" s="348" t="s">
        <v>63</v>
      </c>
      <c r="G136" s="348" t="s">
        <v>63</v>
      </c>
      <c r="H136" s="354" t="s">
        <v>778</v>
      </c>
      <c r="I136" s="348" t="s">
        <v>722</v>
      </c>
      <c r="J136" s="150">
        <v>1714610</v>
      </c>
      <c r="O136" s="351"/>
      <c r="S136" s="145"/>
      <c r="T136" s="145"/>
      <c r="U136" s="145"/>
      <c r="V136" s="145"/>
      <c r="W136" s="145"/>
      <c r="X136" s="145"/>
      <c r="Y136" s="145"/>
      <c r="Z136" s="145"/>
      <c r="AA136" s="145"/>
      <c r="AB136" s="145"/>
      <c r="AC136" s="145"/>
      <c r="AD136" s="145"/>
      <c r="AE136" s="145"/>
      <c r="AF136" s="145"/>
      <c r="AG136" s="145"/>
      <c r="AH136" s="145"/>
      <c r="AI136" s="145"/>
    </row>
    <row r="137" spans="2:35" s="111" customFormat="1" x14ac:dyDescent="0.15">
      <c r="B137" s="350" t="e">
        <f>VLOOKUP(C137,[1]!Companies[#Data],3,FALSE)</f>
        <v>#REF!</v>
      </c>
      <c r="C137" s="354" t="s">
        <v>778</v>
      </c>
      <c r="D137" s="353" t="s">
        <v>729</v>
      </c>
      <c r="E137" s="348" t="s">
        <v>751</v>
      </c>
      <c r="F137" s="348" t="s">
        <v>63</v>
      </c>
      <c r="G137" s="348" t="s">
        <v>63</v>
      </c>
      <c r="H137" s="354" t="s">
        <v>778</v>
      </c>
      <c r="I137" s="348" t="s">
        <v>722</v>
      </c>
      <c r="J137" s="150">
        <v>514383</v>
      </c>
      <c r="O137" s="351"/>
      <c r="S137" s="145"/>
      <c r="T137" s="145"/>
      <c r="U137" s="145"/>
      <c r="V137" s="145"/>
      <c r="W137" s="145"/>
      <c r="X137" s="145"/>
      <c r="Y137" s="145"/>
      <c r="Z137" s="145"/>
      <c r="AA137" s="145"/>
      <c r="AB137" s="145"/>
      <c r="AC137" s="145"/>
      <c r="AD137" s="145"/>
      <c r="AE137" s="145"/>
      <c r="AF137" s="145"/>
      <c r="AG137" s="145"/>
      <c r="AH137" s="145"/>
      <c r="AI137" s="145"/>
    </row>
    <row r="138" spans="2:35" s="111" customFormat="1" x14ac:dyDescent="0.15">
      <c r="B138" s="350" t="e">
        <f>VLOOKUP(C138,[1]!Companies[#Data],3,FALSE)</f>
        <v>#REF!</v>
      </c>
      <c r="C138" s="354" t="s">
        <v>778</v>
      </c>
      <c r="D138" s="353" t="s">
        <v>729</v>
      </c>
      <c r="E138" s="348" t="s">
        <v>753</v>
      </c>
      <c r="F138" s="348" t="s">
        <v>63</v>
      </c>
      <c r="G138" s="348" t="s">
        <v>63</v>
      </c>
      <c r="H138" s="354" t="s">
        <v>778</v>
      </c>
      <c r="I138" s="348" t="s">
        <v>722</v>
      </c>
      <c r="J138" s="150">
        <v>271040</v>
      </c>
      <c r="O138" s="351"/>
      <c r="S138" s="145"/>
      <c r="T138" s="145"/>
      <c r="U138" s="145"/>
      <c r="V138" s="145"/>
      <c r="W138" s="145"/>
      <c r="X138" s="145"/>
      <c r="Y138" s="145"/>
      <c r="Z138" s="145"/>
      <c r="AA138" s="145"/>
      <c r="AB138" s="145"/>
      <c r="AC138" s="145"/>
      <c r="AD138" s="145"/>
      <c r="AE138" s="145"/>
      <c r="AF138" s="145"/>
      <c r="AG138" s="145"/>
      <c r="AH138" s="145"/>
      <c r="AI138" s="145"/>
    </row>
    <row r="139" spans="2:35" s="111" customFormat="1" x14ac:dyDescent="0.15">
      <c r="B139" s="350" t="e">
        <f>VLOOKUP(C139,[1]!Companies[#Data],3,FALSE)</f>
        <v>#REF!</v>
      </c>
      <c r="C139" s="354" t="s">
        <v>644</v>
      </c>
      <c r="D139" s="348" t="s">
        <v>761</v>
      </c>
      <c r="E139" s="348" t="s">
        <v>762</v>
      </c>
      <c r="F139" s="348" t="s">
        <v>63</v>
      </c>
      <c r="G139" s="348" t="s">
        <v>63</v>
      </c>
      <c r="H139" s="354" t="s">
        <v>644</v>
      </c>
      <c r="I139" s="348" t="s">
        <v>722</v>
      </c>
      <c r="J139" s="150">
        <v>291397</v>
      </c>
      <c r="O139" s="351"/>
      <c r="S139" s="145"/>
      <c r="T139" s="145"/>
      <c r="U139" s="145"/>
      <c r="V139" s="145"/>
      <c r="W139" s="145"/>
      <c r="X139" s="145"/>
      <c r="Y139" s="145"/>
      <c r="Z139" s="145"/>
      <c r="AA139" s="145"/>
      <c r="AB139" s="145"/>
      <c r="AC139" s="145"/>
      <c r="AD139" s="145"/>
      <c r="AE139" s="145"/>
      <c r="AF139" s="145"/>
      <c r="AG139" s="145"/>
      <c r="AH139" s="145"/>
      <c r="AI139" s="145"/>
    </row>
    <row r="140" spans="2:35" s="111" customFormat="1" x14ac:dyDescent="0.15">
      <c r="B140" s="350" t="e">
        <f>VLOOKUP(C140,[1]!Companies[#Data],3,FALSE)</f>
        <v>#REF!</v>
      </c>
      <c r="C140" s="354" t="s">
        <v>644</v>
      </c>
      <c r="D140" s="348" t="s">
        <v>761</v>
      </c>
      <c r="E140" s="348" t="s">
        <v>726</v>
      </c>
      <c r="F140" s="348" t="s">
        <v>63</v>
      </c>
      <c r="G140" s="348" t="s">
        <v>63</v>
      </c>
      <c r="H140" s="354" t="s">
        <v>644</v>
      </c>
      <c r="I140" s="348" t="s">
        <v>722</v>
      </c>
      <c r="J140" s="150">
        <v>21996377</v>
      </c>
      <c r="O140" s="351"/>
      <c r="S140" s="145"/>
      <c r="T140" s="145"/>
      <c r="U140" s="145"/>
      <c r="V140" s="145"/>
      <c r="W140" s="145"/>
      <c r="X140" s="145"/>
      <c r="Y140" s="145"/>
      <c r="Z140" s="145"/>
      <c r="AA140" s="145"/>
      <c r="AB140" s="145"/>
      <c r="AC140" s="145"/>
      <c r="AD140" s="145"/>
      <c r="AE140" s="145"/>
      <c r="AF140" s="145"/>
      <c r="AG140" s="145"/>
      <c r="AH140" s="145"/>
      <c r="AI140" s="145"/>
    </row>
    <row r="141" spans="2:35" s="111" customFormat="1" x14ac:dyDescent="0.15">
      <c r="B141" s="350" t="e">
        <f>VLOOKUP(C141,[1]!Companies[#Data],3,FALSE)</f>
        <v>#REF!</v>
      </c>
      <c r="C141" s="354" t="s">
        <v>644</v>
      </c>
      <c r="D141" s="348" t="s">
        <v>761</v>
      </c>
      <c r="E141" s="348" t="s">
        <v>727</v>
      </c>
      <c r="F141" s="348" t="s">
        <v>63</v>
      </c>
      <c r="G141" s="348" t="s">
        <v>63</v>
      </c>
      <c r="H141" s="354" t="s">
        <v>644</v>
      </c>
      <c r="I141" s="348" t="s">
        <v>722</v>
      </c>
      <c r="J141" s="150">
        <v>2199638</v>
      </c>
      <c r="O141" s="351"/>
      <c r="S141" s="145"/>
      <c r="T141" s="145"/>
      <c r="U141" s="145"/>
      <c r="V141" s="145"/>
      <c r="W141" s="145"/>
      <c r="X141" s="145"/>
      <c r="Y141" s="145"/>
      <c r="Z141" s="145"/>
      <c r="AA141" s="145"/>
      <c r="AB141" s="145"/>
      <c r="AC141" s="145"/>
      <c r="AD141" s="145"/>
      <c r="AE141" s="145"/>
      <c r="AF141" s="145"/>
      <c r="AG141" s="145"/>
      <c r="AH141" s="145"/>
      <c r="AI141" s="145"/>
    </row>
    <row r="142" spans="2:35" s="111" customFormat="1" x14ac:dyDescent="0.15">
      <c r="B142" s="350" t="e">
        <f>VLOOKUP(C142,[1]!Companies[#Data],3,FALSE)</f>
        <v>#REF!</v>
      </c>
      <c r="C142" s="354" t="s">
        <v>644</v>
      </c>
      <c r="D142" s="348" t="s">
        <v>761</v>
      </c>
      <c r="E142" s="348" t="s">
        <v>735</v>
      </c>
      <c r="F142" s="348" t="s">
        <v>63</v>
      </c>
      <c r="G142" s="348" t="s">
        <v>63</v>
      </c>
      <c r="H142" s="354" t="s">
        <v>644</v>
      </c>
      <c r="I142" s="348" t="s">
        <v>722</v>
      </c>
      <c r="J142" s="150">
        <v>198430</v>
      </c>
      <c r="O142" s="351"/>
      <c r="S142" s="145"/>
      <c r="T142" s="145"/>
      <c r="U142" s="145"/>
      <c r="V142" s="145"/>
      <c r="W142" s="145"/>
      <c r="X142" s="145"/>
      <c r="Y142" s="145"/>
      <c r="Z142" s="145"/>
      <c r="AA142" s="145"/>
      <c r="AB142" s="145"/>
      <c r="AC142" s="145"/>
      <c r="AD142" s="145"/>
      <c r="AE142" s="145"/>
      <c r="AF142" s="145"/>
      <c r="AG142" s="145"/>
      <c r="AH142" s="145"/>
      <c r="AI142" s="145"/>
    </row>
    <row r="143" spans="2:35" s="111" customFormat="1" x14ac:dyDescent="0.15">
      <c r="B143" s="350" t="e">
        <f>VLOOKUP(C143,[1]!Companies[#Data],3,FALSE)</f>
        <v>#REF!</v>
      </c>
      <c r="C143" s="354" t="s">
        <v>644</v>
      </c>
      <c r="D143" s="348" t="s">
        <v>761</v>
      </c>
      <c r="E143" s="348" t="s">
        <v>720</v>
      </c>
      <c r="F143" s="348" t="s">
        <v>63</v>
      </c>
      <c r="G143" s="348" t="s">
        <v>63</v>
      </c>
      <c r="H143" s="354" t="s">
        <v>644</v>
      </c>
      <c r="I143" s="348" t="s">
        <v>722</v>
      </c>
      <c r="J143" s="150">
        <v>10641789</v>
      </c>
      <c r="O143" s="351"/>
      <c r="S143" s="145"/>
      <c r="T143" s="145"/>
      <c r="U143" s="145"/>
      <c r="V143" s="145"/>
      <c r="W143" s="145"/>
      <c r="X143" s="145"/>
      <c r="Y143" s="145"/>
      <c r="Z143" s="145"/>
      <c r="AA143" s="145"/>
      <c r="AB143" s="145"/>
      <c r="AC143" s="145"/>
      <c r="AD143" s="145"/>
      <c r="AE143" s="145"/>
      <c r="AF143" s="145"/>
      <c r="AG143" s="145"/>
      <c r="AH143" s="145"/>
      <c r="AI143" s="145"/>
    </row>
    <row r="144" spans="2:35" s="111" customFormat="1" x14ac:dyDescent="0.15">
      <c r="B144" s="350" t="e">
        <f>VLOOKUP(C144,[1]!Companies[#Data],3,FALSE)</f>
        <v>#REF!</v>
      </c>
      <c r="C144" s="354" t="s">
        <v>644</v>
      </c>
      <c r="D144" s="353" t="s">
        <v>729</v>
      </c>
      <c r="E144" s="348" t="s">
        <v>764</v>
      </c>
      <c r="F144" s="348" t="s">
        <v>63</v>
      </c>
      <c r="G144" s="348" t="s">
        <v>63</v>
      </c>
      <c r="H144" s="354" t="s">
        <v>644</v>
      </c>
      <c r="I144" s="348" t="s">
        <v>722</v>
      </c>
      <c r="J144" s="150">
        <v>68516</v>
      </c>
      <c r="O144" s="351"/>
      <c r="S144" s="145"/>
      <c r="T144" s="145"/>
      <c r="U144" s="145"/>
      <c r="V144" s="145"/>
      <c r="W144" s="145"/>
      <c r="X144" s="145"/>
      <c r="Y144" s="145"/>
      <c r="Z144" s="145"/>
      <c r="AA144" s="145"/>
      <c r="AB144" s="145"/>
      <c r="AC144" s="145"/>
      <c r="AD144" s="145"/>
      <c r="AE144" s="145"/>
      <c r="AF144" s="145"/>
      <c r="AG144" s="145"/>
      <c r="AH144" s="145"/>
      <c r="AI144" s="145"/>
    </row>
    <row r="145" spans="2:35" s="111" customFormat="1" x14ac:dyDescent="0.15">
      <c r="B145" s="350" t="e">
        <f>VLOOKUP(C145,[1]!Companies[#Data],3,FALSE)</f>
        <v>#REF!</v>
      </c>
      <c r="C145" s="354" t="s">
        <v>644</v>
      </c>
      <c r="D145" s="353" t="s">
        <v>729</v>
      </c>
      <c r="E145" s="348" t="s">
        <v>743</v>
      </c>
      <c r="F145" s="348" t="s">
        <v>63</v>
      </c>
      <c r="G145" s="348" t="s">
        <v>63</v>
      </c>
      <c r="H145" s="354" t="s">
        <v>644</v>
      </c>
      <c r="I145" s="348" t="s">
        <v>722</v>
      </c>
      <c r="J145" s="150">
        <v>9658688</v>
      </c>
      <c r="O145" s="351"/>
      <c r="S145" s="145"/>
      <c r="T145" s="145"/>
      <c r="U145" s="145"/>
      <c r="V145" s="145"/>
      <c r="W145" s="145"/>
      <c r="X145" s="145"/>
      <c r="Y145" s="145"/>
      <c r="Z145" s="145"/>
      <c r="AA145" s="145"/>
      <c r="AB145" s="145"/>
      <c r="AC145" s="145"/>
      <c r="AD145" s="145"/>
      <c r="AE145" s="145"/>
      <c r="AF145" s="145"/>
      <c r="AG145" s="145"/>
      <c r="AH145" s="145"/>
      <c r="AI145" s="145"/>
    </row>
    <row r="146" spans="2:35" s="111" customFormat="1" x14ac:dyDescent="0.15">
      <c r="B146" s="350" t="e">
        <f>VLOOKUP(C146,[1]!Companies[#Data],3,FALSE)</f>
        <v>#REF!</v>
      </c>
      <c r="C146" s="354" t="s">
        <v>644</v>
      </c>
      <c r="D146" s="353" t="s">
        <v>729</v>
      </c>
      <c r="E146" s="348" t="s">
        <v>756</v>
      </c>
      <c r="F146" s="348" t="s">
        <v>63</v>
      </c>
      <c r="G146" s="348" t="s">
        <v>63</v>
      </c>
      <c r="H146" s="354" t="s">
        <v>644</v>
      </c>
      <c r="I146" s="348" t="s">
        <v>722</v>
      </c>
      <c r="J146" s="150">
        <v>3429221</v>
      </c>
      <c r="O146" s="351"/>
      <c r="S146" s="145"/>
      <c r="T146" s="145"/>
      <c r="U146" s="145"/>
      <c r="V146" s="145"/>
      <c r="W146" s="145"/>
      <c r="X146" s="145"/>
      <c r="Y146" s="145"/>
      <c r="Z146" s="145"/>
      <c r="AA146" s="145"/>
      <c r="AB146" s="145"/>
      <c r="AC146" s="145"/>
      <c r="AD146" s="145"/>
      <c r="AE146" s="145"/>
      <c r="AF146" s="145"/>
      <c r="AG146" s="145"/>
      <c r="AH146" s="145"/>
      <c r="AI146" s="145"/>
    </row>
    <row r="147" spans="2:35" s="111" customFormat="1" x14ac:dyDescent="0.15">
      <c r="B147" s="350" t="e">
        <f>VLOOKUP(C147,[1]!Companies[#Data],3,FALSE)</f>
        <v>#REF!</v>
      </c>
      <c r="C147" s="354" t="s">
        <v>644</v>
      </c>
      <c r="D147" s="353" t="s">
        <v>729</v>
      </c>
      <c r="E147" s="348" t="s">
        <v>745</v>
      </c>
      <c r="F147" s="348" t="s">
        <v>63</v>
      </c>
      <c r="G147" s="348" t="s">
        <v>63</v>
      </c>
      <c r="H147" s="354" t="s">
        <v>644</v>
      </c>
      <c r="I147" s="348" t="s">
        <v>722</v>
      </c>
      <c r="J147" s="150">
        <v>2143263</v>
      </c>
      <c r="O147" s="351"/>
      <c r="S147" s="145"/>
      <c r="T147" s="145"/>
      <c r="U147" s="145"/>
      <c r="V147" s="145"/>
      <c r="W147" s="145"/>
      <c r="X147" s="145"/>
      <c r="Y147" s="145"/>
      <c r="Z147" s="145"/>
      <c r="AA147" s="145"/>
      <c r="AB147" s="145"/>
      <c r="AC147" s="145"/>
      <c r="AD147" s="145"/>
      <c r="AE147" s="145"/>
      <c r="AF147" s="145"/>
      <c r="AG147" s="145"/>
      <c r="AH147" s="145"/>
      <c r="AI147" s="145"/>
    </row>
    <row r="148" spans="2:35" s="111" customFormat="1" x14ac:dyDescent="0.15">
      <c r="B148" s="350" t="e">
        <f>VLOOKUP(C148,[1]!Companies[#Data],3,FALSE)</f>
        <v>#REF!</v>
      </c>
      <c r="C148" s="354" t="s">
        <v>644</v>
      </c>
      <c r="D148" s="353" t="s">
        <v>729</v>
      </c>
      <c r="E148" s="348" t="s">
        <v>746</v>
      </c>
      <c r="F148" s="348" t="s">
        <v>63</v>
      </c>
      <c r="G148" s="348" t="s">
        <v>63</v>
      </c>
      <c r="H148" s="354" t="s">
        <v>644</v>
      </c>
      <c r="I148" s="348" t="s">
        <v>722</v>
      </c>
      <c r="J148" s="150">
        <v>2143263</v>
      </c>
      <c r="O148" s="351"/>
      <c r="S148" s="145"/>
      <c r="T148" s="145"/>
      <c r="U148" s="145"/>
      <c r="V148" s="145"/>
      <c r="W148" s="145"/>
      <c r="X148" s="145"/>
      <c r="Y148" s="145"/>
      <c r="Z148" s="145"/>
      <c r="AA148" s="145"/>
      <c r="AB148" s="145"/>
      <c r="AC148" s="145"/>
      <c r="AD148" s="145"/>
      <c r="AE148" s="145"/>
      <c r="AF148" s="145"/>
      <c r="AG148" s="145"/>
      <c r="AH148" s="145"/>
      <c r="AI148" s="145"/>
    </row>
    <row r="149" spans="2:35" s="111" customFormat="1" x14ac:dyDescent="0.15">
      <c r="B149" s="350" t="e">
        <f>VLOOKUP(C149,[1]!Companies[#Data],3,FALSE)</f>
        <v>#REF!</v>
      </c>
      <c r="C149" s="354" t="s">
        <v>644</v>
      </c>
      <c r="D149" s="353" t="s">
        <v>729</v>
      </c>
      <c r="E149" s="348" t="s">
        <v>751</v>
      </c>
      <c r="F149" s="348" t="s">
        <v>63</v>
      </c>
      <c r="G149" s="348" t="s">
        <v>63</v>
      </c>
      <c r="H149" s="354" t="s">
        <v>644</v>
      </c>
      <c r="I149" s="348" t="s">
        <v>722</v>
      </c>
      <c r="J149" s="150">
        <v>101349</v>
      </c>
      <c r="O149" s="351"/>
      <c r="S149" s="145"/>
      <c r="T149" s="145"/>
      <c r="U149" s="145"/>
      <c r="V149" s="145"/>
      <c r="W149" s="145"/>
      <c r="X149" s="145"/>
      <c r="Y149" s="145"/>
      <c r="Z149" s="145"/>
      <c r="AA149" s="145"/>
      <c r="AB149" s="145"/>
      <c r="AC149" s="145"/>
      <c r="AD149" s="145"/>
      <c r="AE149" s="145"/>
      <c r="AF149" s="145"/>
      <c r="AG149" s="145"/>
      <c r="AH149" s="145"/>
      <c r="AI149" s="145"/>
    </row>
    <row r="150" spans="2:35" s="111" customFormat="1" x14ac:dyDescent="0.15">
      <c r="B150" s="350" t="e">
        <f>VLOOKUP(C150,[1]!Companies[#Data],3,FALSE)</f>
        <v>#REF!</v>
      </c>
      <c r="C150" s="354"/>
      <c r="D150" s="353"/>
      <c r="E150" s="348"/>
      <c r="F150" s="348"/>
      <c r="G150" s="348"/>
      <c r="H150" s="358"/>
      <c r="I150" s="348"/>
      <c r="J150" s="150"/>
      <c r="O150" s="351"/>
      <c r="S150" s="145"/>
      <c r="T150" s="145"/>
      <c r="U150" s="145"/>
      <c r="V150" s="145"/>
      <c r="W150" s="145"/>
      <c r="X150" s="145"/>
      <c r="Y150" s="145"/>
      <c r="Z150" s="145"/>
      <c r="AA150" s="145"/>
      <c r="AB150" s="145"/>
      <c r="AC150" s="145"/>
      <c r="AD150" s="145"/>
      <c r="AE150" s="145"/>
      <c r="AF150" s="145"/>
      <c r="AG150" s="145"/>
      <c r="AH150" s="145"/>
      <c r="AI150" s="145"/>
    </row>
    <row r="151" spans="2:35" s="111" customFormat="1" x14ac:dyDescent="0.15">
      <c r="B151" s="350" t="e">
        <f>VLOOKUP(C151,[1]!Companies[#Data],3,FALSE)</f>
        <v>#REF!</v>
      </c>
      <c r="C151" s="354" t="s">
        <v>652</v>
      </c>
      <c r="D151" s="348" t="s">
        <v>761</v>
      </c>
      <c r="E151" s="348" t="s">
        <v>762</v>
      </c>
      <c r="F151" s="348" t="s">
        <v>63</v>
      </c>
      <c r="G151" s="348" t="s">
        <v>63</v>
      </c>
      <c r="H151" s="354" t="s">
        <v>652</v>
      </c>
      <c r="I151" s="348" t="s">
        <v>722</v>
      </c>
      <c r="J151" s="150">
        <v>11273001</v>
      </c>
      <c r="O151" s="351"/>
      <c r="S151" s="145"/>
      <c r="T151" s="145"/>
      <c r="U151" s="145"/>
      <c r="V151" s="145"/>
      <c r="W151" s="145"/>
      <c r="X151" s="145"/>
      <c r="Y151" s="145"/>
      <c r="Z151" s="145"/>
      <c r="AA151" s="145"/>
      <c r="AB151" s="145"/>
      <c r="AC151" s="145"/>
      <c r="AD151" s="145"/>
      <c r="AE151" s="145"/>
      <c r="AF151" s="145"/>
      <c r="AG151" s="145"/>
      <c r="AH151" s="145"/>
      <c r="AI151" s="145"/>
    </row>
    <row r="152" spans="2:35" s="111" customFormat="1" x14ac:dyDescent="0.15">
      <c r="B152" s="350" t="e">
        <f>VLOOKUP(C152,[1]!Companies[#Data],3,FALSE)</f>
        <v>#REF!</v>
      </c>
      <c r="C152" s="354" t="s">
        <v>652</v>
      </c>
      <c r="D152" s="348" t="s">
        <v>761</v>
      </c>
      <c r="E152" s="348" t="s">
        <v>726</v>
      </c>
      <c r="F152" s="348" t="s">
        <v>63</v>
      </c>
      <c r="G152" s="348" t="s">
        <v>63</v>
      </c>
      <c r="H152" s="354" t="s">
        <v>652</v>
      </c>
      <c r="I152" s="348" t="s">
        <v>722</v>
      </c>
      <c r="J152" s="150">
        <v>2295478</v>
      </c>
      <c r="O152" s="351"/>
      <c r="S152" s="145"/>
      <c r="T152" s="145"/>
      <c r="U152" s="145"/>
      <c r="V152" s="145"/>
      <c r="W152" s="145"/>
      <c r="X152" s="145"/>
      <c r="Y152" s="145"/>
      <c r="Z152" s="145"/>
      <c r="AA152" s="145"/>
      <c r="AB152" s="145"/>
      <c r="AC152" s="145"/>
      <c r="AD152" s="145"/>
      <c r="AE152" s="145"/>
      <c r="AF152" s="145"/>
      <c r="AG152" s="145"/>
      <c r="AH152" s="145"/>
      <c r="AI152" s="145"/>
    </row>
    <row r="153" spans="2:35" s="111" customFormat="1" x14ac:dyDescent="0.15">
      <c r="B153" s="350" t="e">
        <f>VLOOKUP(C153,[1]!Companies[#Data],3,FALSE)</f>
        <v>#REF!</v>
      </c>
      <c r="C153" s="354" t="s">
        <v>652</v>
      </c>
      <c r="D153" s="348" t="s">
        <v>761</v>
      </c>
      <c r="E153" s="348" t="s">
        <v>727</v>
      </c>
      <c r="F153" s="348" t="s">
        <v>63</v>
      </c>
      <c r="G153" s="348" t="s">
        <v>63</v>
      </c>
      <c r="H153" s="354" t="s">
        <v>652</v>
      </c>
      <c r="I153" s="348" t="s">
        <v>722</v>
      </c>
      <c r="J153" s="150">
        <v>929373</v>
      </c>
      <c r="O153" s="351"/>
      <c r="S153" s="145"/>
      <c r="T153" s="145"/>
      <c r="U153" s="145"/>
      <c r="V153" s="145"/>
      <c r="W153" s="145"/>
      <c r="X153" s="145"/>
      <c r="Y153" s="145"/>
      <c r="Z153" s="145"/>
      <c r="AA153" s="145"/>
      <c r="AB153" s="145"/>
      <c r="AC153" s="145"/>
      <c r="AD153" s="145"/>
      <c r="AE153" s="145"/>
      <c r="AF153" s="145"/>
      <c r="AG153" s="145"/>
      <c r="AH153" s="145"/>
      <c r="AI153" s="145"/>
    </row>
    <row r="154" spans="2:35" s="111" customFormat="1" x14ac:dyDescent="0.15">
      <c r="B154" s="350" t="e">
        <f>VLOOKUP(C154,[1]!Companies[#Data],3,FALSE)</f>
        <v>#REF!</v>
      </c>
      <c r="C154" s="354" t="s">
        <v>652</v>
      </c>
      <c r="D154" s="348" t="s">
        <v>761</v>
      </c>
      <c r="E154" s="348" t="s">
        <v>735</v>
      </c>
      <c r="F154" s="348" t="s">
        <v>63</v>
      </c>
      <c r="G154" s="348" t="s">
        <v>63</v>
      </c>
      <c r="H154" s="354" t="s">
        <v>652</v>
      </c>
      <c r="I154" s="348" t="s">
        <v>722</v>
      </c>
      <c r="J154" s="150">
        <v>104000</v>
      </c>
      <c r="O154" s="351"/>
      <c r="S154" s="145"/>
      <c r="T154" s="145"/>
      <c r="U154" s="145"/>
      <c r="V154" s="145"/>
      <c r="W154" s="145"/>
      <c r="X154" s="145"/>
      <c r="Y154" s="145"/>
      <c r="Z154" s="145"/>
      <c r="AA154" s="145"/>
      <c r="AB154" s="145"/>
      <c r="AC154" s="145"/>
      <c r="AD154" s="145"/>
      <c r="AE154" s="145"/>
      <c r="AF154" s="145"/>
      <c r="AG154" s="145"/>
      <c r="AH154" s="145"/>
      <c r="AI154" s="145"/>
    </row>
    <row r="155" spans="2:35" s="111" customFormat="1" x14ac:dyDescent="0.15">
      <c r="B155" s="350" t="e">
        <f>VLOOKUP(C155,[1]!Companies[#Data],3,FALSE)</f>
        <v>#REF!</v>
      </c>
      <c r="C155" s="354" t="s">
        <v>652</v>
      </c>
      <c r="D155" s="353" t="s">
        <v>729</v>
      </c>
      <c r="E155" s="348" t="s">
        <v>740</v>
      </c>
      <c r="F155" s="348" t="s">
        <v>63</v>
      </c>
      <c r="G155" s="348" t="s">
        <v>63</v>
      </c>
      <c r="H155" s="354" t="s">
        <v>652</v>
      </c>
      <c r="I155" s="348" t="s">
        <v>722</v>
      </c>
      <c r="J155" s="150">
        <v>982520</v>
      </c>
      <c r="O155" s="351"/>
      <c r="S155" s="145"/>
      <c r="T155" s="145"/>
      <c r="U155" s="145"/>
      <c r="V155" s="145"/>
      <c r="W155" s="145"/>
      <c r="X155" s="145"/>
      <c r="Y155" s="145"/>
      <c r="Z155" s="145"/>
      <c r="AA155" s="145"/>
      <c r="AB155" s="145"/>
      <c r="AC155" s="145"/>
      <c r="AD155" s="145"/>
      <c r="AE155" s="145"/>
      <c r="AF155" s="145"/>
      <c r="AG155" s="145"/>
      <c r="AH155" s="145"/>
      <c r="AI155" s="145"/>
    </row>
    <row r="156" spans="2:35" s="111" customFormat="1" x14ac:dyDescent="0.15">
      <c r="B156" s="350" t="e">
        <f>VLOOKUP(C156,[1]!Companies[#Data],3,FALSE)</f>
        <v>#REF!</v>
      </c>
      <c r="C156" s="354" t="s">
        <v>652</v>
      </c>
      <c r="D156" s="353" t="s">
        <v>729</v>
      </c>
      <c r="E156" s="348" t="s">
        <v>752</v>
      </c>
      <c r="F156" s="348" t="s">
        <v>63</v>
      </c>
      <c r="G156" s="348" t="s">
        <v>63</v>
      </c>
      <c r="H156" s="354" t="s">
        <v>652</v>
      </c>
      <c r="I156" s="348" t="s">
        <v>722</v>
      </c>
      <c r="J156" s="150">
        <v>8381984</v>
      </c>
      <c r="O156" s="351"/>
      <c r="S156" s="145"/>
      <c r="T156" s="145"/>
      <c r="U156" s="145"/>
      <c r="V156" s="145"/>
      <c r="W156" s="145"/>
      <c r="X156" s="145"/>
      <c r="Y156" s="145"/>
      <c r="Z156" s="145"/>
      <c r="AA156" s="145"/>
      <c r="AB156" s="145"/>
      <c r="AC156" s="145"/>
      <c r="AD156" s="145"/>
      <c r="AE156" s="145"/>
      <c r="AF156" s="145"/>
      <c r="AG156" s="145"/>
      <c r="AH156" s="145"/>
      <c r="AI156" s="145"/>
    </row>
    <row r="157" spans="2:35" s="111" customFormat="1" x14ac:dyDescent="0.15">
      <c r="B157" s="350" t="e">
        <f>VLOOKUP(C157,[1]!Companies[#Data],3,FALSE)</f>
        <v>#REF!</v>
      </c>
      <c r="C157" s="354" t="s">
        <v>652</v>
      </c>
      <c r="D157" s="353" t="s">
        <v>729</v>
      </c>
      <c r="E157" s="348" t="s">
        <v>754</v>
      </c>
      <c r="F157" s="348" t="s">
        <v>63</v>
      </c>
      <c r="G157" s="348" t="s">
        <v>63</v>
      </c>
      <c r="H157" s="354" t="s">
        <v>652</v>
      </c>
      <c r="I157" s="348" t="s">
        <v>722</v>
      </c>
      <c r="J157" s="150">
        <v>50735</v>
      </c>
      <c r="O157" s="351"/>
      <c r="S157" s="145"/>
      <c r="T157" s="145"/>
      <c r="U157" s="145"/>
      <c r="V157" s="145"/>
      <c r="W157" s="145"/>
      <c r="X157" s="145"/>
      <c r="Y157" s="145"/>
      <c r="Z157" s="145"/>
      <c r="AA157" s="145"/>
      <c r="AB157" s="145"/>
      <c r="AC157" s="145"/>
      <c r="AD157" s="145"/>
      <c r="AE157" s="145"/>
      <c r="AF157" s="145"/>
      <c r="AG157" s="145"/>
      <c r="AH157" s="145"/>
      <c r="AI157" s="145"/>
    </row>
    <row r="158" spans="2:35" s="111" customFormat="1" x14ac:dyDescent="0.15">
      <c r="B158" s="350" t="e">
        <f>VLOOKUP(C158,[1]!Companies[#Data],3,FALSE)</f>
        <v>#REF!</v>
      </c>
      <c r="C158" s="354" t="s">
        <v>652</v>
      </c>
      <c r="D158" s="353" t="s">
        <v>729</v>
      </c>
      <c r="E158" s="348" t="s">
        <v>745</v>
      </c>
      <c r="F158" s="348" t="s">
        <v>63</v>
      </c>
      <c r="G158" s="348" t="s">
        <v>63</v>
      </c>
      <c r="H158" s="354" t="s">
        <v>652</v>
      </c>
      <c r="I158" s="348" t="s">
        <v>722</v>
      </c>
      <c r="J158" s="150">
        <v>929697</v>
      </c>
      <c r="O158" s="351"/>
      <c r="S158" s="145"/>
      <c r="T158" s="145"/>
      <c r="U158" s="145"/>
      <c r="V158" s="145"/>
      <c r="W158" s="145"/>
      <c r="X158" s="145"/>
      <c r="Y158" s="145"/>
      <c r="Z158" s="145"/>
      <c r="AA158" s="145"/>
      <c r="AB158" s="145"/>
      <c r="AC158" s="145"/>
      <c r="AD158" s="145"/>
      <c r="AE158" s="145"/>
      <c r="AF158" s="145"/>
      <c r="AG158" s="145"/>
      <c r="AH158" s="145"/>
      <c r="AI158" s="145"/>
    </row>
    <row r="159" spans="2:35" s="111" customFormat="1" x14ac:dyDescent="0.15">
      <c r="B159" s="350" t="e">
        <f>VLOOKUP(C159,[1]!Companies[#Data],3,FALSE)</f>
        <v>#REF!</v>
      </c>
      <c r="C159" s="354" t="s">
        <v>652</v>
      </c>
      <c r="D159" s="353" t="s">
        <v>729</v>
      </c>
      <c r="E159" s="348" t="s">
        <v>746</v>
      </c>
      <c r="F159" s="348" t="s">
        <v>63</v>
      </c>
      <c r="G159" s="348" t="s">
        <v>63</v>
      </c>
      <c r="H159" s="354" t="s">
        <v>652</v>
      </c>
      <c r="I159" s="348" t="s">
        <v>722</v>
      </c>
      <c r="J159" s="150">
        <v>334823</v>
      </c>
      <c r="O159" s="351"/>
      <c r="S159" s="145"/>
      <c r="T159" s="145"/>
      <c r="U159" s="145"/>
      <c r="V159" s="145"/>
      <c r="W159" s="145"/>
      <c r="X159" s="145"/>
      <c r="Y159" s="145"/>
      <c r="Z159" s="145"/>
      <c r="AA159" s="145"/>
      <c r="AB159" s="145"/>
      <c r="AC159" s="145"/>
      <c r="AD159" s="145"/>
      <c r="AE159" s="145"/>
      <c r="AF159" s="145"/>
      <c r="AG159" s="145"/>
      <c r="AH159" s="145"/>
      <c r="AI159" s="145"/>
    </row>
    <row r="160" spans="2:35" s="111" customFormat="1" x14ac:dyDescent="0.15">
      <c r="B160" s="350" t="e">
        <f>VLOOKUP(C160,[1]!Companies[#Data],3,FALSE)</f>
        <v>#REF!</v>
      </c>
      <c r="C160" s="354" t="s">
        <v>652</v>
      </c>
      <c r="D160" s="353" t="s">
        <v>729</v>
      </c>
      <c r="E160" s="348" t="s">
        <v>751</v>
      </c>
      <c r="F160" s="348" t="s">
        <v>63</v>
      </c>
      <c r="G160" s="348" t="s">
        <v>63</v>
      </c>
      <c r="H160" s="354" t="s">
        <v>652</v>
      </c>
      <c r="I160" s="348" t="s">
        <v>722</v>
      </c>
      <c r="J160" s="150">
        <v>2625210</v>
      </c>
      <c r="O160" s="351"/>
      <c r="S160" s="145"/>
      <c r="T160" s="145"/>
      <c r="U160" s="145"/>
      <c r="V160" s="145"/>
      <c r="W160" s="145"/>
      <c r="X160" s="145"/>
      <c r="Y160" s="145"/>
      <c r="Z160" s="145"/>
      <c r="AA160" s="145"/>
      <c r="AB160" s="145"/>
      <c r="AC160" s="145"/>
      <c r="AD160" s="145"/>
      <c r="AE160" s="145"/>
      <c r="AF160" s="145"/>
      <c r="AG160" s="145"/>
      <c r="AH160" s="145"/>
      <c r="AI160" s="145"/>
    </row>
    <row r="161" spans="2:35" s="111" customFormat="1" x14ac:dyDescent="0.15">
      <c r="B161" s="350" t="e">
        <f>VLOOKUP(C161,[1]!Companies[#Data],3,FALSE)</f>
        <v>#REF!</v>
      </c>
      <c r="C161" s="354" t="s">
        <v>652</v>
      </c>
      <c r="D161" s="353" t="s">
        <v>729</v>
      </c>
      <c r="E161" s="348" t="s">
        <v>753</v>
      </c>
      <c r="F161" s="348" t="s">
        <v>63</v>
      </c>
      <c r="G161" s="348" t="s">
        <v>63</v>
      </c>
      <c r="H161" s="354" t="s">
        <v>652</v>
      </c>
      <c r="I161" s="348" t="s">
        <v>722</v>
      </c>
      <c r="J161" s="150">
        <v>39768</v>
      </c>
      <c r="O161" s="351"/>
      <c r="S161" s="145"/>
      <c r="T161" s="145"/>
      <c r="U161" s="145"/>
      <c r="V161" s="145"/>
      <c r="W161" s="145"/>
      <c r="X161" s="145"/>
      <c r="Y161" s="145"/>
      <c r="Z161" s="145"/>
      <c r="AA161" s="145"/>
      <c r="AB161" s="145"/>
      <c r="AC161" s="145"/>
      <c r="AD161" s="145"/>
      <c r="AE161" s="145"/>
      <c r="AF161" s="145"/>
      <c r="AG161" s="145"/>
      <c r="AH161" s="145"/>
      <c r="AI161" s="145"/>
    </row>
    <row r="162" spans="2:35" s="111" customFormat="1" x14ac:dyDescent="0.15">
      <c r="B162" s="350" t="e">
        <f>VLOOKUP(C162,[1]!Companies[#Data],3,FALSE)</f>
        <v>#REF!</v>
      </c>
      <c r="C162" s="352" t="s">
        <v>779</v>
      </c>
      <c r="D162" s="348" t="s">
        <v>761</v>
      </c>
      <c r="E162" s="348" t="s">
        <v>762</v>
      </c>
      <c r="F162" s="348" t="s">
        <v>63</v>
      </c>
      <c r="G162" s="348" t="s">
        <v>63</v>
      </c>
      <c r="H162" s="352" t="s">
        <v>779</v>
      </c>
      <c r="I162" s="348" t="s">
        <v>722</v>
      </c>
      <c r="J162" s="150">
        <v>20075420</v>
      </c>
      <c r="O162" s="351"/>
      <c r="S162" s="145"/>
      <c r="T162" s="145"/>
      <c r="U162" s="145"/>
      <c r="V162" s="145"/>
      <c r="W162" s="145"/>
      <c r="X162" s="145"/>
      <c r="Y162" s="145"/>
      <c r="Z162" s="145"/>
      <c r="AA162" s="145"/>
      <c r="AB162" s="145"/>
      <c r="AC162" s="145"/>
      <c r="AD162" s="145"/>
      <c r="AE162" s="145"/>
      <c r="AF162" s="145"/>
      <c r="AG162" s="145"/>
      <c r="AH162" s="145"/>
      <c r="AI162" s="145"/>
    </row>
    <row r="163" spans="2:35" s="111" customFormat="1" x14ac:dyDescent="0.15">
      <c r="B163" s="350" t="e">
        <f>VLOOKUP(C163,[1]!Companies[#Data],3,FALSE)</f>
        <v>#REF!</v>
      </c>
      <c r="C163" s="352" t="s">
        <v>779</v>
      </c>
      <c r="D163" s="348" t="s">
        <v>761</v>
      </c>
      <c r="E163" s="348" t="s">
        <v>735</v>
      </c>
      <c r="F163" s="348" t="s">
        <v>63</v>
      </c>
      <c r="G163" s="348" t="s">
        <v>63</v>
      </c>
      <c r="H163" s="352" t="s">
        <v>779</v>
      </c>
      <c r="I163" s="348" t="s">
        <v>722</v>
      </c>
      <c r="J163" s="150">
        <v>722032</v>
      </c>
      <c r="O163" s="351"/>
      <c r="S163" s="145"/>
      <c r="T163" s="145"/>
      <c r="U163" s="145"/>
      <c r="V163" s="145"/>
      <c r="W163" s="145"/>
      <c r="X163" s="145"/>
      <c r="Y163" s="145"/>
      <c r="Z163" s="145"/>
      <c r="AA163" s="145"/>
      <c r="AB163" s="145"/>
      <c r="AC163" s="145"/>
      <c r="AD163" s="145"/>
      <c r="AE163" s="145"/>
      <c r="AF163" s="145"/>
      <c r="AG163" s="145"/>
      <c r="AH163" s="145"/>
      <c r="AI163" s="145"/>
    </row>
    <row r="164" spans="2:35" s="111" customFormat="1" x14ac:dyDescent="0.15">
      <c r="B164" s="350" t="e">
        <f>VLOOKUP(C164,[1]!Companies[#Data],3,FALSE)</f>
        <v>#REF!</v>
      </c>
      <c r="C164" s="352"/>
      <c r="D164" s="353"/>
      <c r="E164" s="348"/>
      <c r="F164" s="348"/>
      <c r="G164" s="348"/>
      <c r="H164" s="358"/>
      <c r="I164" s="348"/>
      <c r="J164" s="150"/>
      <c r="O164" s="351"/>
      <c r="S164" s="145"/>
      <c r="T164" s="145"/>
      <c r="U164" s="145"/>
      <c r="V164" s="145"/>
      <c r="W164" s="145"/>
      <c r="X164" s="145"/>
      <c r="Y164" s="145"/>
      <c r="Z164" s="145"/>
      <c r="AA164" s="145"/>
      <c r="AB164" s="145"/>
      <c r="AC164" s="145"/>
      <c r="AD164" s="145"/>
      <c r="AE164" s="145"/>
      <c r="AF164" s="145"/>
      <c r="AG164" s="145"/>
      <c r="AH164" s="145"/>
      <c r="AI164" s="145"/>
    </row>
    <row r="165" spans="2:35" s="111" customFormat="1" x14ac:dyDescent="0.15">
      <c r="B165" s="350" t="e">
        <f>VLOOKUP(C165,[1]!Companies[#Data],3,FALSE)</f>
        <v>#REF!</v>
      </c>
      <c r="C165" s="354" t="s">
        <v>650</v>
      </c>
      <c r="D165" s="348" t="s">
        <v>761</v>
      </c>
      <c r="E165" s="348" t="s">
        <v>762</v>
      </c>
      <c r="F165" s="348" t="s">
        <v>63</v>
      </c>
      <c r="G165" s="348" t="s">
        <v>63</v>
      </c>
      <c r="H165" s="354" t="s">
        <v>650</v>
      </c>
      <c r="I165" s="348" t="s">
        <v>722</v>
      </c>
      <c r="J165" s="150">
        <v>261933156</v>
      </c>
      <c r="O165" s="351"/>
      <c r="S165" s="145"/>
      <c r="T165" s="145"/>
      <c r="U165" s="145"/>
      <c r="V165" s="145"/>
      <c r="W165" s="145"/>
      <c r="X165" s="145"/>
      <c r="Y165" s="145"/>
      <c r="Z165" s="145"/>
      <c r="AA165" s="145"/>
      <c r="AB165" s="145"/>
      <c r="AC165" s="145"/>
      <c r="AD165" s="145"/>
      <c r="AE165" s="145"/>
      <c r="AF165" s="145"/>
      <c r="AG165" s="145"/>
      <c r="AH165" s="145"/>
      <c r="AI165" s="145"/>
    </row>
    <row r="166" spans="2:35" s="111" customFormat="1" x14ac:dyDescent="0.15">
      <c r="B166" s="350" t="e">
        <f>VLOOKUP(C166,[1]!Companies[#Data],3,FALSE)</f>
        <v>#REF!</v>
      </c>
      <c r="C166" s="354" t="s">
        <v>650</v>
      </c>
      <c r="D166" s="348" t="s">
        <v>761</v>
      </c>
      <c r="E166" s="348" t="s">
        <v>727</v>
      </c>
      <c r="F166" s="348" t="s">
        <v>63</v>
      </c>
      <c r="G166" s="348" t="s">
        <v>63</v>
      </c>
      <c r="H166" s="354" t="s">
        <v>650</v>
      </c>
      <c r="I166" s="348" t="s">
        <v>722</v>
      </c>
      <c r="J166" s="150">
        <v>12579380</v>
      </c>
      <c r="O166" s="351"/>
      <c r="S166" s="145"/>
      <c r="T166" s="145"/>
      <c r="U166" s="145"/>
      <c r="V166" s="145"/>
      <c r="W166" s="145"/>
      <c r="X166" s="145"/>
      <c r="Y166" s="145"/>
      <c r="Z166" s="145"/>
      <c r="AA166" s="145"/>
      <c r="AB166" s="145"/>
      <c r="AC166" s="145"/>
      <c r="AD166" s="145"/>
      <c r="AE166" s="145"/>
      <c r="AF166" s="145"/>
      <c r="AG166" s="145"/>
      <c r="AH166" s="145"/>
      <c r="AI166" s="145"/>
    </row>
    <row r="167" spans="2:35" s="111" customFormat="1" x14ac:dyDescent="0.15">
      <c r="B167" s="350" t="e">
        <f>VLOOKUP(C167,[1]!Companies[#Data],3,FALSE)</f>
        <v>#REF!</v>
      </c>
      <c r="C167" s="354" t="s">
        <v>650</v>
      </c>
      <c r="D167" s="348" t="s">
        <v>761</v>
      </c>
      <c r="E167" s="348" t="s">
        <v>735</v>
      </c>
      <c r="F167" s="348" t="s">
        <v>63</v>
      </c>
      <c r="G167" s="348" t="s">
        <v>63</v>
      </c>
      <c r="H167" s="354" t="s">
        <v>650</v>
      </c>
      <c r="I167" s="348" t="s">
        <v>722</v>
      </c>
      <c r="J167" s="150">
        <v>3326544</v>
      </c>
      <c r="O167" s="351"/>
      <c r="S167" s="145"/>
      <c r="T167" s="145"/>
      <c r="U167" s="145"/>
      <c r="V167" s="145"/>
      <c r="W167" s="145"/>
      <c r="X167" s="145"/>
      <c r="Y167" s="145"/>
      <c r="Z167" s="145"/>
      <c r="AA167" s="145"/>
      <c r="AB167" s="145"/>
      <c r="AC167" s="145"/>
      <c r="AD167" s="145"/>
      <c r="AE167" s="145"/>
      <c r="AF167" s="145"/>
      <c r="AG167" s="145"/>
      <c r="AH167" s="145"/>
      <c r="AI167" s="145"/>
    </row>
    <row r="168" spans="2:35" s="111" customFormat="1" x14ac:dyDescent="0.15">
      <c r="B168" s="350" t="e">
        <f>VLOOKUP(C168,[1]!Companies[#Data],3,FALSE)</f>
        <v>#REF!</v>
      </c>
      <c r="C168" s="354" t="s">
        <v>650</v>
      </c>
      <c r="D168" s="348" t="s">
        <v>761</v>
      </c>
      <c r="E168" s="348" t="s">
        <v>730</v>
      </c>
      <c r="F168" s="348" t="s">
        <v>63</v>
      </c>
      <c r="G168" s="348" t="s">
        <v>63</v>
      </c>
      <c r="H168" s="354" t="s">
        <v>650</v>
      </c>
      <c r="I168" s="348" t="s">
        <v>722</v>
      </c>
      <c r="J168" s="150">
        <v>853396</v>
      </c>
      <c r="O168" s="351"/>
      <c r="S168" s="145"/>
      <c r="T168" s="145"/>
      <c r="U168" s="145"/>
      <c r="V168" s="145"/>
      <c r="W168" s="145"/>
      <c r="X168" s="145"/>
      <c r="Y168" s="145"/>
      <c r="Z168" s="145"/>
      <c r="AA168" s="145"/>
      <c r="AB168" s="145"/>
      <c r="AC168" s="145"/>
      <c r="AD168" s="145"/>
      <c r="AE168" s="145"/>
      <c r="AF168" s="145"/>
      <c r="AG168" s="145"/>
      <c r="AH168" s="145"/>
      <c r="AI168" s="145"/>
    </row>
    <row r="169" spans="2:35" s="111" customFormat="1" x14ac:dyDescent="0.15">
      <c r="B169" s="350" t="e">
        <f>VLOOKUP(C169,[1]!Companies[#Data],3,FALSE)</f>
        <v>#REF!</v>
      </c>
      <c r="C169" s="354" t="s">
        <v>650</v>
      </c>
      <c r="D169" s="348" t="s">
        <v>761</v>
      </c>
      <c r="E169" s="348" t="s">
        <v>758</v>
      </c>
      <c r="F169" s="348" t="s">
        <v>63</v>
      </c>
      <c r="G169" s="348" t="s">
        <v>63</v>
      </c>
      <c r="H169" s="354" t="s">
        <v>650</v>
      </c>
      <c r="I169" s="348" t="s">
        <v>722</v>
      </c>
      <c r="J169" s="150">
        <v>4367</v>
      </c>
      <c r="O169" s="351"/>
      <c r="S169" s="145"/>
      <c r="T169" s="145"/>
      <c r="U169" s="145"/>
      <c r="V169" s="145"/>
      <c r="W169" s="145"/>
      <c r="X169" s="145"/>
      <c r="Y169" s="145"/>
      <c r="Z169" s="145"/>
      <c r="AA169" s="145"/>
      <c r="AB169" s="145"/>
      <c r="AC169" s="145"/>
      <c r="AD169" s="145"/>
      <c r="AE169" s="145"/>
      <c r="AF169" s="145"/>
      <c r="AG169" s="145"/>
      <c r="AH169" s="145"/>
      <c r="AI169" s="145"/>
    </row>
    <row r="170" spans="2:35" s="111" customFormat="1" x14ac:dyDescent="0.15">
      <c r="B170" s="350" t="e">
        <f>VLOOKUP(C170,[1]!Companies[#Data],3,FALSE)</f>
        <v>#REF!</v>
      </c>
      <c r="C170" s="354" t="s">
        <v>650</v>
      </c>
      <c r="D170" s="353" t="s">
        <v>729</v>
      </c>
      <c r="E170" s="348" t="s">
        <v>740</v>
      </c>
      <c r="F170" s="348" t="s">
        <v>63</v>
      </c>
      <c r="G170" s="348" t="s">
        <v>63</v>
      </c>
      <c r="H170" s="354" t="s">
        <v>650</v>
      </c>
      <c r="I170" s="348" t="s">
        <v>722</v>
      </c>
      <c r="J170" s="150">
        <v>204725348</v>
      </c>
      <c r="O170" s="351"/>
      <c r="S170" s="145"/>
      <c r="T170" s="145"/>
      <c r="U170" s="145"/>
      <c r="V170" s="145"/>
      <c r="W170" s="145"/>
      <c r="X170" s="145"/>
      <c r="Y170" s="145"/>
      <c r="Z170" s="145"/>
      <c r="AA170" s="145"/>
      <c r="AB170" s="145"/>
      <c r="AC170" s="145"/>
      <c r="AD170" s="145"/>
      <c r="AE170" s="145"/>
      <c r="AF170" s="145"/>
      <c r="AG170" s="145"/>
      <c r="AH170" s="145"/>
      <c r="AI170" s="145"/>
    </row>
    <row r="171" spans="2:35" s="111" customFormat="1" x14ac:dyDescent="0.15">
      <c r="B171" s="350" t="e">
        <f>VLOOKUP(C171,[1]!Companies[#Data],3,FALSE)</f>
        <v>#REF!</v>
      </c>
      <c r="C171" s="354" t="s">
        <v>650</v>
      </c>
      <c r="D171" s="353" t="s">
        <v>729</v>
      </c>
      <c r="E171" s="348" t="s">
        <v>728</v>
      </c>
      <c r="F171" s="348" t="s">
        <v>63</v>
      </c>
      <c r="G171" s="348" t="s">
        <v>63</v>
      </c>
      <c r="H171" s="354" t="s">
        <v>650</v>
      </c>
      <c r="I171" s="348" t="s">
        <v>722</v>
      </c>
      <c r="J171" s="150">
        <v>66428147</v>
      </c>
      <c r="O171" s="351"/>
      <c r="S171" s="145"/>
      <c r="T171" s="145"/>
      <c r="U171" s="145"/>
      <c r="V171" s="145"/>
      <c r="W171" s="145"/>
      <c r="X171" s="145"/>
      <c r="Y171" s="145"/>
      <c r="Z171" s="145"/>
      <c r="AA171" s="145"/>
      <c r="AB171" s="145"/>
      <c r="AC171" s="145"/>
      <c r="AD171" s="145"/>
      <c r="AE171" s="145"/>
      <c r="AF171" s="145"/>
      <c r="AG171" s="145"/>
      <c r="AH171" s="145"/>
      <c r="AI171" s="145"/>
    </row>
    <row r="172" spans="2:35" s="111" customFormat="1" x14ac:dyDescent="0.15">
      <c r="B172" s="350" t="e">
        <f>VLOOKUP(C172,[1]!Companies[#Data],3,FALSE)</f>
        <v>#REF!</v>
      </c>
      <c r="C172" s="354" t="s">
        <v>650</v>
      </c>
      <c r="D172" s="353" t="s">
        <v>729</v>
      </c>
      <c r="E172" s="348" t="s">
        <v>754</v>
      </c>
      <c r="F172" s="348" t="s">
        <v>63</v>
      </c>
      <c r="G172" s="348" t="s">
        <v>63</v>
      </c>
      <c r="H172" s="354" t="s">
        <v>650</v>
      </c>
      <c r="I172" s="348" t="s">
        <v>722</v>
      </c>
      <c r="J172" s="150">
        <v>2014027</v>
      </c>
      <c r="O172" s="351"/>
      <c r="S172" s="145"/>
      <c r="T172" s="145"/>
      <c r="U172" s="145"/>
      <c r="V172" s="145"/>
      <c r="W172" s="145"/>
      <c r="X172" s="145"/>
      <c r="Y172" s="145"/>
      <c r="Z172" s="145"/>
      <c r="AA172" s="145"/>
      <c r="AB172" s="145"/>
      <c r="AC172" s="145"/>
      <c r="AD172" s="145"/>
      <c r="AE172" s="145"/>
      <c r="AF172" s="145"/>
      <c r="AG172" s="145"/>
      <c r="AH172" s="145"/>
      <c r="AI172" s="145"/>
    </row>
    <row r="173" spans="2:35" s="111" customFormat="1" x14ac:dyDescent="0.15">
      <c r="B173" s="350" t="e">
        <f>VLOOKUP(C173,[1]!Companies[#Data],3,FALSE)</f>
        <v>#REF!</v>
      </c>
      <c r="C173" s="354" t="s">
        <v>650</v>
      </c>
      <c r="D173" s="353" t="s">
        <v>729</v>
      </c>
      <c r="E173" s="348" t="s">
        <v>753</v>
      </c>
      <c r="F173" s="348" t="s">
        <v>63</v>
      </c>
      <c r="G173" s="348" t="s">
        <v>63</v>
      </c>
      <c r="H173" s="354" t="s">
        <v>650</v>
      </c>
      <c r="I173" s="348" t="s">
        <v>722</v>
      </c>
      <c r="J173" s="150">
        <v>270824</v>
      </c>
      <c r="O173" s="351"/>
      <c r="S173" s="145"/>
      <c r="T173" s="145"/>
      <c r="U173" s="145"/>
      <c r="V173" s="145"/>
      <c r="W173" s="145"/>
      <c r="X173" s="145"/>
      <c r="Y173" s="145"/>
      <c r="Z173" s="145"/>
      <c r="AA173" s="145"/>
      <c r="AB173" s="145"/>
      <c r="AC173" s="145"/>
      <c r="AD173" s="145"/>
      <c r="AE173" s="145"/>
      <c r="AF173" s="145"/>
      <c r="AG173" s="145"/>
      <c r="AH173" s="145"/>
      <c r="AI173" s="145"/>
    </row>
    <row r="174" spans="2:35" s="111" customFormat="1" x14ac:dyDescent="0.15">
      <c r="B174" s="350" t="e">
        <f>VLOOKUP(C174,[1]!Companies[#Data],3,FALSE)</f>
        <v>#REF!</v>
      </c>
      <c r="C174" s="358"/>
      <c r="D174" s="353"/>
      <c r="E174" s="348"/>
      <c r="F174" s="348"/>
      <c r="G174" s="348"/>
      <c r="H174" s="358"/>
      <c r="I174" s="348"/>
      <c r="J174" s="150"/>
      <c r="O174" s="351"/>
      <c r="S174" s="145"/>
      <c r="T174" s="145"/>
      <c r="U174" s="145"/>
      <c r="V174" s="145"/>
      <c r="W174" s="145"/>
      <c r="X174" s="145"/>
      <c r="Y174" s="145"/>
      <c r="Z174" s="145"/>
      <c r="AA174" s="145"/>
      <c r="AB174" s="145"/>
      <c r="AC174" s="145"/>
      <c r="AD174" s="145"/>
      <c r="AE174" s="145"/>
      <c r="AF174" s="145"/>
      <c r="AG174" s="145"/>
      <c r="AH174" s="145"/>
      <c r="AI174" s="145"/>
    </row>
    <row r="175" spans="2:35" s="111" customFormat="1" x14ac:dyDescent="0.15">
      <c r="B175" s="350" t="e">
        <f>VLOOKUP(C175,[1]!Companies[#Data],3,FALSE)</f>
        <v>#REF!</v>
      </c>
      <c r="C175" s="354" t="s">
        <v>780</v>
      </c>
      <c r="D175" s="348" t="s">
        <v>761</v>
      </c>
      <c r="E175" s="348" t="s">
        <v>762</v>
      </c>
      <c r="F175" s="348" t="s">
        <v>63</v>
      </c>
      <c r="G175" s="348" t="s">
        <v>63</v>
      </c>
      <c r="H175" s="354" t="s">
        <v>780</v>
      </c>
      <c r="I175" s="348" t="s">
        <v>722</v>
      </c>
      <c r="J175" s="150">
        <v>62469467</v>
      </c>
      <c r="O175" s="351"/>
      <c r="S175" s="145"/>
      <c r="T175" s="145"/>
      <c r="U175" s="145"/>
      <c r="V175" s="145"/>
      <c r="W175" s="145"/>
      <c r="X175" s="145"/>
      <c r="Y175" s="145"/>
      <c r="Z175" s="145"/>
      <c r="AA175" s="145"/>
      <c r="AB175" s="145"/>
      <c r="AC175" s="145"/>
      <c r="AD175" s="145"/>
      <c r="AE175" s="145"/>
      <c r="AF175" s="145"/>
      <c r="AG175" s="145"/>
      <c r="AH175" s="145"/>
      <c r="AI175" s="145"/>
    </row>
    <row r="176" spans="2:35" s="111" customFormat="1" x14ac:dyDescent="0.15">
      <c r="B176" s="350" t="e">
        <f>VLOOKUP(C176,[1]!Companies[#Data],3,FALSE)</f>
        <v>#REF!</v>
      </c>
      <c r="C176" s="354" t="s">
        <v>780</v>
      </c>
      <c r="D176" s="348" t="s">
        <v>761</v>
      </c>
      <c r="E176" s="348" t="s">
        <v>726</v>
      </c>
      <c r="F176" s="348" t="s">
        <v>63</v>
      </c>
      <c r="G176" s="348" t="s">
        <v>63</v>
      </c>
      <c r="H176" s="354" t="s">
        <v>780</v>
      </c>
      <c r="I176" s="348" t="s">
        <v>722</v>
      </c>
      <c r="J176" s="150">
        <v>37601456</v>
      </c>
      <c r="O176" s="351"/>
      <c r="S176" s="145"/>
      <c r="T176" s="145"/>
      <c r="U176" s="145"/>
      <c r="V176" s="145"/>
      <c r="W176" s="145"/>
      <c r="X176" s="145"/>
      <c r="Y176" s="145"/>
      <c r="Z176" s="145"/>
      <c r="AA176" s="145"/>
      <c r="AB176" s="145"/>
      <c r="AC176" s="145"/>
      <c r="AD176" s="145"/>
      <c r="AE176" s="145"/>
      <c r="AF176" s="145"/>
      <c r="AG176" s="145"/>
      <c r="AH176" s="145"/>
      <c r="AI176" s="145"/>
    </row>
    <row r="177" spans="2:35" s="111" customFormat="1" x14ac:dyDescent="0.15">
      <c r="B177" s="350" t="e">
        <f>VLOOKUP(C177,[1]!Companies[#Data],3,FALSE)</f>
        <v>#REF!</v>
      </c>
      <c r="C177" s="354" t="s">
        <v>780</v>
      </c>
      <c r="D177" s="348" t="s">
        <v>761</v>
      </c>
      <c r="E177" s="348" t="s">
        <v>727</v>
      </c>
      <c r="F177" s="348" t="s">
        <v>63</v>
      </c>
      <c r="G177" s="348" t="s">
        <v>63</v>
      </c>
      <c r="H177" s="354" t="s">
        <v>780</v>
      </c>
      <c r="I177" s="348" t="s">
        <v>722</v>
      </c>
      <c r="J177" s="150">
        <v>3760146</v>
      </c>
      <c r="O177" s="351"/>
      <c r="S177" s="145"/>
      <c r="T177" s="145"/>
      <c r="U177" s="145"/>
      <c r="V177" s="145"/>
      <c r="W177" s="145"/>
      <c r="X177" s="145"/>
      <c r="Y177" s="145"/>
      <c r="Z177" s="145"/>
      <c r="AA177" s="145"/>
      <c r="AB177" s="145"/>
      <c r="AC177" s="145"/>
      <c r="AD177" s="145"/>
      <c r="AE177" s="145"/>
      <c r="AF177" s="145"/>
      <c r="AG177" s="145"/>
      <c r="AH177" s="145"/>
      <c r="AI177" s="145"/>
    </row>
    <row r="178" spans="2:35" s="111" customFormat="1" x14ac:dyDescent="0.15">
      <c r="B178" s="350" t="e">
        <f>VLOOKUP(C178,[1]!Companies[#Data],3,FALSE)</f>
        <v>#REF!</v>
      </c>
      <c r="C178" s="354" t="s">
        <v>780</v>
      </c>
      <c r="D178" s="348" t="s">
        <v>761</v>
      </c>
      <c r="E178" s="348" t="s">
        <v>725</v>
      </c>
      <c r="F178" s="348" t="s">
        <v>63</v>
      </c>
      <c r="G178" s="348" t="s">
        <v>63</v>
      </c>
      <c r="H178" s="354" t="s">
        <v>780</v>
      </c>
      <c r="I178" s="348" t="s">
        <v>722</v>
      </c>
      <c r="J178" s="150">
        <v>543138213</v>
      </c>
      <c r="O178" s="351"/>
      <c r="S178" s="145"/>
      <c r="T178" s="145"/>
      <c r="U178" s="145"/>
      <c r="V178" s="145"/>
      <c r="W178" s="145"/>
      <c r="X178" s="145"/>
      <c r="Y178" s="145"/>
      <c r="Z178" s="145"/>
      <c r="AA178" s="145"/>
      <c r="AB178" s="145"/>
      <c r="AC178" s="145"/>
      <c r="AD178" s="145"/>
      <c r="AE178" s="145"/>
      <c r="AF178" s="145"/>
      <c r="AG178" s="145"/>
      <c r="AH178" s="145"/>
      <c r="AI178" s="145"/>
    </row>
    <row r="179" spans="2:35" s="111" customFormat="1" x14ac:dyDescent="0.15">
      <c r="B179" s="350" t="e">
        <f>VLOOKUP(C179,[1]!Companies[#Data],3,FALSE)</f>
        <v>#REF!</v>
      </c>
      <c r="C179" s="354" t="s">
        <v>780</v>
      </c>
      <c r="D179" s="348" t="s">
        <v>761</v>
      </c>
      <c r="E179" s="348" t="s">
        <v>735</v>
      </c>
      <c r="F179" s="348" t="s">
        <v>63</v>
      </c>
      <c r="G179" s="348" t="s">
        <v>63</v>
      </c>
      <c r="H179" s="354" t="s">
        <v>780</v>
      </c>
      <c r="I179" s="348" t="s">
        <v>722</v>
      </c>
      <c r="J179" s="150">
        <v>43871975</v>
      </c>
      <c r="O179" s="351"/>
      <c r="S179" s="145"/>
      <c r="T179" s="145"/>
      <c r="U179" s="145"/>
      <c r="V179" s="145"/>
      <c r="W179" s="145"/>
      <c r="X179" s="145"/>
      <c r="Y179" s="145"/>
      <c r="Z179" s="145"/>
      <c r="AA179" s="145"/>
      <c r="AB179" s="145"/>
      <c r="AC179" s="145"/>
      <c r="AD179" s="145"/>
      <c r="AE179" s="145"/>
      <c r="AF179" s="145"/>
      <c r="AG179" s="145"/>
      <c r="AH179" s="145"/>
      <c r="AI179" s="145"/>
    </row>
    <row r="180" spans="2:35" s="111" customFormat="1" x14ac:dyDescent="0.15">
      <c r="B180" s="350" t="e">
        <f>VLOOKUP(C180,[1]!Companies[#Data],3,FALSE)</f>
        <v>#REF!</v>
      </c>
      <c r="C180" s="354" t="s">
        <v>780</v>
      </c>
      <c r="D180" s="348" t="s">
        <v>761</v>
      </c>
      <c r="E180" s="348" t="s">
        <v>730</v>
      </c>
      <c r="F180" s="348" t="s">
        <v>63</v>
      </c>
      <c r="G180" s="348" t="s">
        <v>63</v>
      </c>
      <c r="H180" s="354" t="s">
        <v>780</v>
      </c>
      <c r="I180" s="348" t="s">
        <v>722</v>
      </c>
      <c r="J180" s="150">
        <v>1126417</v>
      </c>
      <c r="O180" s="351"/>
      <c r="S180" s="145"/>
      <c r="T180" s="145"/>
      <c r="U180" s="145"/>
      <c r="V180" s="145"/>
      <c r="W180" s="145"/>
      <c r="X180" s="145"/>
      <c r="Y180" s="145"/>
      <c r="Z180" s="145"/>
      <c r="AA180" s="145"/>
      <c r="AB180" s="145"/>
      <c r="AC180" s="145"/>
      <c r="AD180" s="145"/>
      <c r="AE180" s="145"/>
      <c r="AF180" s="145"/>
      <c r="AG180" s="145"/>
      <c r="AH180" s="145"/>
      <c r="AI180" s="145"/>
    </row>
    <row r="181" spans="2:35" s="111" customFormat="1" x14ac:dyDescent="0.15">
      <c r="B181" s="350" t="e">
        <f>VLOOKUP(C181,[1]!Companies[#Data],3,FALSE)</f>
        <v>#REF!</v>
      </c>
      <c r="C181" s="354" t="s">
        <v>780</v>
      </c>
      <c r="D181" s="348" t="s">
        <v>761</v>
      </c>
      <c r="E181" s="348" t="s">
        <v>758</v>
      </c>
      <c r="F181" s="348" t="s">
        <v>63</v>
      </c>
      <c r="G181" s="348" t="s">
        <v>63</v>
      </c>
      <c r="H181" s="354" t="s">
        <v>780</v>
      </c>
      <c r="I181" s="348" t="s">
        <v>722</v>
      </c>
      <c r="J181" s="150">
        <v>296791</v>
      </c>
      <c r="O181" s="351"/>
      <c r="S181" s="145"/>
      <c r="T181" s="145"/>
      <c r="U181" s="145"/>
      <c r="V181" s="145"/>
      <c r="W181" s="145"/>
      <c r="X181" s="145"/>
      <c r="Y181" s="145"/>
      <c r="Z181" s="145"/>
      <c r="AA181" s="145"/>
      <c r="AB181" s="145"/>
      <c r="AC181" s="145"/>
      <c r="AD181" s="145"/>
      <c r="AE181" s="145"/>
      <c r="AF181" s="145"/>
      <c r="AG181" s="145"/>
      <c r="AH181" s="145"/>
      <c r="AI181" s="145"/>
    </row>
    <row r="182" spans="2:35" s="111" customFormat="1" x14ac:dyDescent="0.15">
      <c r="B182" s="350" t="e">
        <f>VLOOKUP(C182,[1]!Companies[#Data],3,FALSE)</f>
        <v>#REF!</v>
      </c>
      <c r="C182" s="354" t="s">
        <v>780</v>
      </c>
      <c r="D182" s="353" t="s">
        <v>729</v>
      </c>
      <c r="E182" s="348" t="s">
        <v>743</v>
      </c>
      <c r="F182" s="348" t="s">
        <v>63</v>
      </c>
      <c r="G182" s="348" t="s">
        <v>63</v>
      </c>
      <c r="H182" s="354" t="s">
        <v>780</v>
      </c>
      <c r="I182" s="348" t="s">
        <v>722</v>
      </c>
      <c r="J182" s="150">
        <v>868545597</v>
      </c>
      <c r="O182" s="351"/>
      <c r="S182" s="145"/>
      <c r="T182" s="145"/>
      <c r="U182" s="145"/>
      <c r="V182" s="145"/>
      <c r="W182" s="145"/>
      <c r="X182" s="145"/>
      <c r="Y182" s="145"/>
      <c r="Z182" s="145"/>
      <c r="AA182" s="145"/>
      <c r="AB182" s="145"/>
      <c r="AC182" s="145"/>
      <c r="AD182" s="145"/>
      <c r="AE182" s="145"/>
      <c r="AF182" s="145"/>
      <c r="AG182" s="145"/>
      <c r="AH182" s="145"/>
      <c r="AI182" s="145"/>
    </row>
    <row r="183" spans="2:35" s="111" customFormat="1" x14ac:dyDescent="0.15">
      <c r="B183" s="350" t="e">
        <f>VLOOKUP(C183,[1]!Companies[#Data],3,FALSE)</f>
        <v>#REF!</v>
      </c>
      <c r="C183" s="354" t="s">
        <v>780</v>
      </c>
      <c r="D183" s="353" t="s">
        <v>781</v>
      </c>
      <c r="E183" s="348" t="s">
        <v>738</v>
      </c>
      <c r="F183" s="348" t="s">
        <v>63</v>
      </c>
      <c r="G183" s="348" t="s">
        <v>63</v>
      </c>
      <c r="H183" s="354" t="s">
        <v>780</v>
      </c>
      <c r="I183" s="348" t="s">
        <v>722</v>
      </c>
      <c r="J183" s="150">
        <v>192940990</v>
      </c>
      <c r="O183" s="351"/>
      <c r="S183" s="145"/>
      <c r="T183" s="145"/>
      <c r="U183" s="145"/>
      <c r="V183" s="145"/>
      <c r="W183" s="145"/>
      <c r="X183" s="145"/>
      <c r="Y183" s="145"/>
      <c r="Z183" s="145"/>
      <c r="AA183" s="145"/>
      <c r="AB183" s="145"/>
      <c r="AC183" s="145"/>
      <c r="AD183" s="145"/>
      <c r="AE183" s="145"/>
      <c r="AF183" s="145"/>
      <c r="AG183" s="145"/>
      <c r="AH183" s="145"/>
      <c r="AI183" s="145"/>
    </row>
    <row r="184" spans="2:35" s="111" customFormat="1" x14ac:dyDescent="0.15">
      <c r="B184" s="350" t="e">
        <f>VLOOKUP(C184,[1]!Companies[#Data],3,FALSE)</f>
        <v>#REF!</v>
      </c>
      <c r="C184" s="352" t="s">
        <v>782</v>
      </c>
      <c r="D184" s="348" t="s">
        <v>761</v>
      </c>
      <c r="E184" s="348" t="s">
        <v>725</v>
      </c>
      <c r="F184" s="348" t="s">
        <v>63</v>
      </c>
      <c r="G184" s="348" t="s">
        <v>63</v>
      </c>
      <c r="H184" s="352" t="s">
        <v>782</v>
      </c>
      <c r="I184" s="348" t="s">
        <v>722</v>
      </c>
      <c r="J184" s="150">
        <v>137446180</v>
      </c>
      <c r="O184" s="351"/>
      <c r="S184" s="145"/>
      <c r="T184" s="145"/>
      <c r="U184" s="145"/>
      <c r="V184" s="145"/>
      <c r="W184" s="145"/>
      <c r="X184" s="145"/>
      <c r="Y184" s="145"/>
      <c r="Z184" s="145"/>
      <c r="AA184" s="145"/>
      <c r="AB184" s="145"/>
      <c r="AC184" s="145"/>
      <c r="AD184" s="145"/>
      <c r="AE184" s="145"/>
      <c r="AF184" s="145"/>
      <c r="AG184" s="145"/>
      <c r="AH184" s="145"/>
      <c r="AI184" s="145"/>
    </row>
    <row r="185" spans="2:35" s="111" customFormat="1" x14ac:dyDescent="0.15">
      <c r="B185" s="350" t="e">
        <f>VLOOKUP(C185,[1]!Companies[#Data],3,FALSE)</f>
        <v>#REF!</v>
      </c>
      <c r="C185" s="352" t="s">
        <v>782</v>
      </c>
      <c r="D185" s="348" t="s">
        <v>761</v>
      </c>
      <c r="E185" s="348" t="s">
        <v>735</v>
      </c>
      <c r="F185" s="348" t="s">
        <v>63</v>
      </c>
      <c r="G185" s="348" t="s">
        <v>63</v>
      </c>
      <c r="H185" s="352" t="s">
        <v>782</v>
      </c>
      <c r="I185" s="348" t="s">
        <v>722</v>
      </c>
      <c r="J185" s="150">
        <v>2454200</v>
      </c>
      <c r="O185" s="351"/>
      <c r="S185" s="145"/>
      <c r="T185" s="145"/>
      <c r="U185" s="145"/>
      <c r="V185" s="145"/>
      <c r="W185" s="145"/>
      <c r="X185" s="145"/>
      <c r="Y185" s="145"/>
      <c r="Z185" s="145"/>
      <c r="AA185" s="145"/>
      <c r="AB185" s="145"/>
      <c r="AC185" s="145"/>
      <c r="AD185" s="145"/>
      <c r="AE185" s="145"/>
      <c r="AF185" s="145"/>
      <c r="AG185" s="145"/>
      <c r="AH185" s="145"/>
      <c r="AI185" s="145"/>
    </row>
    <row r="186" spans="2:35" s="111" customFormat="1" x14ac:dyDescent="0.15">
      <c r="B186" s="350" t="e">
        <f>VLOOKUP(C186,[1]!Companies[#Data],3,FALSE)</f>
        <v>#REF!</v>
      </c>
      <c r="C186" s="352" t="s">
        <v>783</v>
      </c>
      <c r="D186" s="348" t="s">
        <v>761</v>
      </c>
      <c r="E186" s="348" t="s">
        <v>762</v>
      </c>
      <c r="F186" s="348" t="s">
        <v>63</v>
      </c>
      <c r="G186" s="348" t="s">
        <v>63</v>
      </c>
      <c r="H186" s="352" t="s">
        <v>783</v>
      </c>
      <c r="I186" s="348" t="s">
        <v>722</v>
      </c>
      <c r="J186" s="150">
        <v>52228767</v>
      </c>
      <c r="O186" s="351"/>
      <c r="S186" s="145"/>
      <c r="T186" s="145"/>
      <c r="U186" s="145"/>
      <c r="V186" s="145"/>
      <c r="W186" s="145"/>
      <c r="X186" s="145"/>
      <c r="Y186" s="145"/>
      <c r="Z186" s="145"/>
      <c r="AA186" s="145"/>
      <c r="AB186" s="145"/>
      <c r="AC186" s="145"/>
      <c r="AD186" s="145"/>
      <c r="AE186" s="145"/>
      <c r="AF186" s="145"/>
      <c r="AG186" s="145"/>
      <c r="AH186" s="145"/>
      <c r="AI186" s="145"/>
    </row>
    <row r="187" spans="2:35" s="111" customFormat="1" x14ac:dyDescent="0.15">
      <c r="B187" s="350" t="e">
        <f>VLOOKUP(C187,[1]!Companies[#Data],3,FALSE)</f>
        <v>#REF!</v>
      </c>
      <c r="C187" s="352" t="s">
        <v>783</v>
      </c>
      <c r="D187" s="348" t="s">
        <v>761</v>
      </c>
      <c r="E187" s="348" t="s">
        <v>726</v>
      </c>
      <c r="F187" s="348" t="s">
        <v>63</v>
      </c>
      <c r="G187" s="348" t="s">
        <v>63</v>
      </c>
      <c r="H187" s="352" t="s">
        <v>783</v>
      </c>
      <c r="I187" s="348" t="s">
        <v>722</v>
      </c>
      <c r="J187" s="150">
        <v>287564937</v>
      </c>
      <c r="O187" s="351"/>
      <c r="S187" s="145"/>
      <c r="T187" s="145"/>
      <c r="U187" s="145"/>
      <c r="V187" s="145"/>
      <c r="W187" s="145"/>
      <c r="X187" s="145"/>
      <c r="Y187" s="145"/>
      <c r="Z187" s="145"/>
      <c r="AA187" s="145"/>
      <c r="AB187" s="145"/>
      <c r="AC187" s="145"/>
      <c r="AD187" s="145"/>
      <c r="AE187" s="145"/>
      <c r="AF187" s="145"/>
      <c r="AG187" s="145"/>
      <c r="AH187" s="145"/>
      <c r="AI187" s="145"/>
    </row>
    <row r="188" spans="2:35" s="111" customFormat="1" x14ac:dyDescent="0.15">
      <c r="B188" s="350" t="e">
        <f>VLOOKUP(C188,[1]!Companies[#Data],3,FALSE)</f>
        <v>#REF!</v>
      </c>
      <c r="C188" s="352" t="s">
        <v>783</v>
      </c>
      <c r="D188" s="348" t="s">
        <v>761</v>
      </c>
      <c r="E188" s="348" t="s">
        <v>727</v>
      </c>
      <c r="F188" s="348" t="s">
        <v>63</v>
      </c>
      <c r="G188" s="348" t="s">
        <v>63</v>
      </c>
      <c r="H188" s="352" t="s">
        <v>783</v>
      </c>
      <c r="I188" s="348" t="s">
        <v>722</v>
      </c>
      <c r="J188" s="150">
        <v>28756494</v>
      </c>
      <c r="O188" s="351"/>
      <c r="S188" s="145"/>
      <c r="T188" s="145"/>
      <c r="U188" s="145"/>
      <c r="V188" s="145"/>
      <c r="W188" s="145"/>
      <c r="X188" s="145"/>
      <c r="Y188" s="145"/>
      <c r="Z188" s="145"/>
      <c r="AA188" s="145"/>
      <c r="AB188" s="145"/>
      <c r="AC188" s="145"/>
      <c r="AD188" s="145"/>
      <c r="AE188" s="145"/>
      <c r="AF188" s="145"/>
      <c r="AG188" s="145"/>
      <c r="AH188" s="145"/>
      <c r="AI188" s="145"/>
    </row>
    <row r="189" spans="2:35" s="111" customFormat="1" x14ac:dyDescent="0.15">
      <c r="B189" s="350" t="e">
        <f>VLOOKUP(C189,[1]!Companies[#Data],3,FALSE)</f>
        <v>#REF!</v>
      </c>
      <c r="C189" s="352" t="s">
        <v>783</v>
      </c>
      <c r="D189" s="348" t="s">
        <v>761</v>
      </c>
      <c r="E189" s="348" t="s">
        <v>735</v>
      </c>
      <c r="F189" s="348" t="s">
        <v>63</v>
      </c>
      <c r="G189" s="348" t="s">
        <v>63</v>
      </c>
      <c r="H189" s="352" t="s">
        <v>783</v>
      </c>
      <c r="I189" s="348" t="s">
        <v>722</v>
      </c>
      <c r="J189" s="150">
        <v>1568803</v>
      </c>
      <c r="O189" s="351"/>
      <c r="S189" s="145"/>
      <c r="T189" s="145"/>
      <c r="U189" s="145"/>
      <c r="V189" s="145"/>
      <c r="W189" s="145"/>
      <c r="X189" s="145"/>
      <c r="Y189" s="145"/>
      <c r="Z189" s="145"/>
      <c r="AA189" s="145"/>
      <c r="AB189" s="145"/>
      <c r="AC189" s="145"/>
      <c r="AD189" s="145"/>
      <c r="AE189" s="145"/>
      <c r="AF189" s="145"/>
      <c r="AG189" s="145"/>
      <c r="AH189" s="145"/>
      <c r="AI189" s="145"/>
    </row>
    <row r="190" spans="2:35" s="111" customFormat="1" x14ac:dyDescent="0.15">
      <c r="B190" s="350" t="e">
        <f>VLOOKUP(C190,[1]!Companies[#Data],3,FALSE)</f>
        <v>#REF!</v>
      </c>
      <c r="C190" s="354" t="s">
        <v>648</v>
      </c>
      <c r="D190" s="348" t="s">
        <v>761</v>
      </c>
      <c r="E190" s="348" t="s">
        <v>725</v>
      </c>
      <c r="F190" s="348" t="s">
        <v>63</v>
      </c>
      <c r="G190" s="348" t="s">
        <v>63</v>
      </c>
      <c r="H190" s="354" t="s">
        <v>648</v>
      </c>
      <c r="I190" s="348" t="s">
        <v>722</v>
      </c>
      <c r="J190" s="150">
        <v>104658558</v>
      </c>
      <c r="O190" s="351"/>
      <c r="S190" s="145"/>
      <c r="T190" s="145"/>
      <c r="U190" s="145"/>
      <c r="V190" s="145"/>
      <c r="W190" s="145"/>
      <c r="X190" s="145"/>
      <c r="Y190" s="145"/>
      <c r="Z190" s="145"/>
      <c r="AA190" s="145"/>
      <c r="AB190" s="145"/>
      <c r="AC190" s="145"/>
      <c r="AD190" s="145"/>
      <c r="AE190" s="145"/>
      <c r="AF190" s="145"/>
      <c r="AG190" s="145"/>
      <c r="AH190" s="145"/>
      <c r="AI190" s="145"/>
    </row>
    <row r="191" spans="2:35" s="111" customFormat="1" x14ac:dyDescent="0.15">
      <c r="B191" s="350" t="e">
        <f>VLOOKUP(C191,[1]!Companies[#Data],3,FALSE)</f>
        <v>#REF!</v>
      </c>
      <c r="C191" s="354" t="s">
        <v>648</v>
      </c>
      <c r="D191" s="348" t="s">
        <v>761</v>
      </c>
      <c r="E191" s="348" t="s">
        <v>735</v>
      </c>
      <c r="F191" s="348" t="s">
        <v>63</v>
      </c>
      <c r="G191" s="348" t="s">
        <v>63</v>
      </c>
      <c r="H191" s="354" t="s">
        <v>648</v>
      </c>
      <c r="I191" s="348" t="s">
        <v>722</v>
      </c>
      <c r="J191" s="150">
        <v>1148097</v>
      </c>
      <c r="O191" s="351"/>
      <c r="S191" s="145"/>
      <c r="T191" s="145"/>
      <c r="U191" s="145"/>
      <c r="V191" s="145"/>
      <c r="W191" s="145"/>
      <c r="X191" s="145"/>
      <c r="Y191" s="145"/>
      <c r="Z191" s="145"/>
      <c r="AA191" s="145"/>
      <c r="AB191" s="145"/>
      <c r="AC191" s="145"/>
      <c r="AD191" s="145"/>
      <c r="AE191" s="145"/>
      <c r="AF191" s="145"/>
      <c r="AG191" s="145"/>
      <c r="AH191" s="145"/>
      <c r="AI191" s="145"/>
    </row>
    <row r="192" spans="2:35" s="111" customFormat="1" x14ac:dyDescent="0.15">
      <c r="B192" s="350" t="e">
        <f>VLOOKUP(C192,[1]!Companies[#Data],3,FALSE)</f>
        <v>#REF!</v>
      </c>
      <c r="C192" s="358"/>
      <c r="D192" s="353"/>
      <c r="E192" s="348"/>
      <c r="F192" s="348"/>
      <c r="G192" s="348"/>
      <c r="H192" s="358"/>
      <c r="I192" s="348"/>
      <c r="J192" s="150"/>
      <c r="O192" s="351"/>
      <c r="S192" s="145"/>
      <c r="T192" s="145"/>
      <c r="U192" s="145"/>
      <c r="V192" s="145"/>
      <c r="W192" s="145"/>
      <c r="X192" s="145"/>
      <c r="Y192" s="145"/>
      <c r="Z192" s="145"/>
      <c r="AA192" s="145"/>
      <c r="AB192" s="145"/>
      <c r="AC192" s="145"/>
      <c r="AD192" s="145"/>
      <c r="AE192" s="145"/>
      <c r="AF192" s="145"/>
      <c r="AG192" s="145"/>
      <c r="AH192" s="145"/>
      <c r="AI192" s="145"/>
    </row>
    <row r="193" spans="2:35" s="111" customFormat="1" x14ac:dyDescent="0.15">
      <c r="B193" s="350" t="e">
        <f>VLOOKUP(C193,[1]!Companies[#Data],3,FALSE)</f>
        <v>#REF!</v>
      </c>
      <c r="C193" s="352" t="s">
        <v>784</v>
      </c>
      <c r="D193" s="348" t="s">
        <v>761</v>
      </c>
      <c r="E193" s="348" t="s">
        <v>762</v>
      </c>
      <c r="F193" s="348" t="s">
        <v>63</v>
      </c>
      <c r="G193" s="348" t="s">
        <v>63</v>
      </c>
      <c r="H193" s="352" t="s">
        <v>784</v>
      </c>
      <c r="I193" s="348" t="s">
        <v>722</v>
      </c>
      <c r="J193" s="150">
        <v>32393826</v>
      </c>
      <c r="O193" s="351"/>
      <c r="S193" s="145"/>
      <c r="T193" s="145"/>
      <c r="U193" s="145"/>
      <c r="V193" s="145"/>
      <c r="W193" s="145"/>
      <c r="X193" s="145"/>
      <c r="Y193" s="145"/>
      <c r="Z193" s="145"/>
      <c r="AA193" s="145"/>
      <c r="AB193" s="145"/>
      <c r="AC193" s="145"/>
      <c r="AD193" s="145"/>
      <c r="AE193" s="145"/>
      <c r="AF193" s="145"/>
      <c r="AG193" s="145"/>
      <c r="AH193" s="145"/>
      <c r="AI193" s="145"/>
    </row>
    <row r="194" spans="2:35" s="111" customFormat="1" x14ac:dyDescent="0.15">
      <c r="B194" s="350" t="e">
        <f>VLOOKUP(C194,[1]!Companies[#Data],3,FALSE)</f>
        <v>#REF!</v>
      </c>
      <c r="C194" s="352" t="s">
        <v>784</v>
      </c>
      <c r="D194" s="348" t="s">
        <v>761</v>
      </c>
      <c r="E194" s="348" t="s">
        <v>727</v>
      </c>
      <c r="F194" s="348" t="s">
        <v>63</v>
      </c>
      <c r="G194" s="348" t="s">
        <v>63</v>
      </c>
      <c r="H194" s="352" t="s">
        <v>784</v>
      </c>
      <c r="I194" s="348" t="s">
        <v>722</v>
      </c>
      <c r="J194" s="150">
        <v>1504112</v>
      </c>
      <c r="O194" s="351"/>
      <c r="S194" s="145"/>
      <c r="T194" s="145"/>
      <c r="U194" s="145"/>
      <c r="V194" s="145"/>
      <c r="W194" s="145"/>
      <c r="X194" s="145"/>
      <c r="Y194" s="145"/>
      <c r="Z194" s="145"/>
      <c r="AA194" s="145"/>
      <c r="AB194" s="145"/>
      <c r="AC194" s="145"/>
      <c r="AD194" s="145"/>
      <c r="AE194" s="145"/>
      <c r="AF194" s="145"/>
      <c r="AG194" s="145"/>
      <c r="AH194" s="145"/>
      <c r="AI194" s="145"/>
    </row>
    <row r="195" spans="2:35" s="111" customFormat="1" x14ac:dyDescent="0.15">
      <c r="B195" s="350" t="e">
        <f>VLOOKUP(C195,[1]!Companies[#Data],3,FALSE)</f>
        <v>#REF!</v>
      </c>
      <c r="C195" s="352" t="s">
        <v>784</v>
      </c>
      <c r="D195" s="348" t="s">
        <v>761</v>
      </c>
      <c r="E195" s="348" t="s">
        <v>735</v>
      </c>
      <c r="F195" s="348" t="s">
        <v>63</v>
      </c>
      <c r="G195" s="348" t="s">
        <v>63</v>
      </c>
      <c r="H195" s="352" t="s">
        <v>784</v>
      </c>
      <c r="I195" s="348" t="s">
        <v>722</v>
      </c>
      <c r="J195" s="150">
        <v>1098397</v>
      </c>
      <c r="O195" s="351"/>
      <c r="S195" s="145"/>
      <c r="T195" s="145"/>
      <c r="U195" s="145"/>
      <c r="V195" s="145"/>
      <c r="W195" s="145"/>
      <c r="X195" s="145"/>
      <c r="Y195" s="145"/>
      <c r="Z195" s="145"/>
      <c r="AA195" s="145"/>
      <c r="AB195" s="145"/>
      <c r="AC195" s="145"/>
      <c r="AD195" s="145"/>
      <c r="AE195" s="145"/>
      <c r="AF195" s="145"/>
      <c r="AG195" s="145"/>
      <c r="AH195" s="145"/>
      <c r="AI195" s="145"/>
    </row>
    <row r="196" spans="2:35" s="111" customFormat="1" x14ac:dyDescent="0.15">
      <c r="B196" s="350" t="e">
        <f>VLOOKUP(C196,[1]!Companies[#Data],3,FALSE)</f>
        <v>#REF!</v>
      </c>
      <c r="C196" s="352" t="s">
        <v>784</v>
      </c>
      <c r="D196" s="348" t="s">
        <v>761</v>
      </c>
      <c r="E196" s="348" t="s">
        <v>758</v>
      </c>
      <c r="F196" s="348" t="s">
        <v>63</v>
      </c>
      <c r="G196" s="348" t="s">
        <v>63</v>
      </c>
      <c r="H196" s="352" t="s">
        <v>784</v>
      </c>
      <c r="I196" s="348" t="s">
        <v>722</v>
      </c>
      <c r="J196" s="150">
        <v>8767</v>
      </c>
      <c r="O196" s="351"/>
      <c r="S196" s="145"/>
      <c r="T196" s="145"/>
      <c r="U196" s="145"/>
      <c r="V196" s="145"/>
      <c r="W196" s="145"/>
      <c r="X196" s="145"/>
      <c r="Y196" s="145"/>
      <c r="Z196" s="145"/>
      <c r="AA196" s="145"/>
      <c r="AB196" s="145"/>
      <c r="AC196" s="145"/>
      <c r="AD196" s="145"/>
      <c r="AE196" s="145"/>
      <c r="AF196" s="145"/>
      <c r="AG196" s="145"/>
      <c r="AH196" s="145"/>
      <c r="AI196" s="145"/>
    </row>
    <row r="197" spans="2:35" s="111" customFormat="1" x14ac:dyDescent="0.15">
      <c r="B197" s="350" t="e">
        <f>VLOOKUP(C197,[1]!Companies[#Data],3,FALSE)</f>
        <v>#REF!</v>
      </c>
      <c r="C197" s="352" t="s">
        <v>784</v>
      </c>
      <c r="D197" s="353" t="s">
        <v>729</v>
      </c>
      <c r="E197" s="348" t="s">
        <v>752</v>
      </c>
      <c r="F197" s="348" t="s">
        <v>63</v>
      </c>
      <c r="G197" s="348" t="s">
        <v>63</v>
      </c>
      <c r="H197" s="352" t="s">
        <v>784</v>
      </c>
      <c r="I197" s="348" t="s">
        <v>722</v>
      </c>
      <c r="J197" s="150">
        <v>38342</v>
      </c>
      <c r="O197" s="351"/>
      <c r="S197" s="145"/>
      <c r="T197" s="145"/>
      <c r="U197" s="145"/>
      <c r="V197" s="145"/>
      <c r="W197" s="145"/>
      <c r="X197" s="145"/>
      <c r="Y197" s="145"/>
      <c r="Z197" s="145"/>
      <c r="AA197" s="145"/>
      <c r="AB197" s="145"/>
      <c r="AC197" s="145"/>
      <c r="AD197" s="145"/>
      <c r="AE197" s="145"/>
      <c r="AF197" s="145"/>
      <c r="AG197" s="145"/>
      <c r="AH197" s="145"/>
      <c r="AI197" s="145"/>
    </row>
    <row r="198" spans="2:35" s="111" customFormat="1" x14ac:dyDescent="0.15">
      <c r="B198" s="350" t="e">
        <f>VLOOKUP(C198,[1]!Companies[#Data],3,FALSE)</f>
        <v>#REF!</v>
      </c>
      <c r="C198" s="352" t="s">
        <v>784</v>
      </c>
      <c r="D198" s="353" t="s">
        <v>729</v>
      </c>
      <c r="E198" s="348" t="s">
        <v>741</v>
      </c>
      <c r="F198" s="348" t="s">
        <v>63</v>
      </c>
      <c r="G198" s="348" t="s">
        <v>63</v>
      </c>
      <c r="H198" s="352" t="s">
        <v>784</v>
      </c>
      <c r="I198" s="348" t="s">
        <v>722</v>
      </c>
      <c r="J198" s="150">
        <v>337070</v>
      </c>
      <c r="O198" s="351"/>
      <c r="S198" s="145"/>
      <c r="T198" s="145"/>
      <c r="U198" s="145"/>
      <c r="V198" s="145"/>
      <c r="W198" s="145"/>
      <c r="X198" s="145"/>
      <c r="Y198" s="145"/>
      <c r="Z198" s="145"/>
      <c r="AA198" s="145"/>
      <c r="AB198" s="145"/>
      <c r="AC198" s="145"/>
      <c r="AD198" s="145"/>
      <c r="AE198" s="145"/>
      <c r="AF198" s="145"/>
      <c r="AG198" s="145"/>
      <c r="AH198" s="145"/>
      <c r="AI198" s="145"/>
    </row>
    <row r="199" spans="2:35" s="111" customFormat="1" x14ac:dyDescent="0.15">
      <c r="B199" s="350" t="e">
        <f>VLOOKUP(C199,[1]!Companies[#Data],3,FALSE)</f>
        <v>#REF!</v>
      </c>
      <c r="C199" s="352" t="s">
        <v>784</v>
      </c>
      <c r="D199" s="353" t="s">
        <v>729</v>
      </c>
      <c r="E199" s="348" t="s">
        <v>745</v>
      </c>
      <c r="F199" s="348" t="s">
        <v>63</v>
      </c>
      <c r="G199" s="348" t="s">
        <v>63</v>
      </c>
      <c r="H199" s="352" t="s">
        <v>784</v>
      </c>
      <c r="I199" s="348" t="s">
        <v>722</v>
      </c>
      <c r="J199" s="150">
        <v>47190</v>
      </c>
      <c r="O199" s="351"/>
      <c r="S199" s="145"/>
      <c r="T199" s="145"/>
      <c r="U199" s="145"/>
      <c r="V199" s="145"/>
      <c r="W199" s="145"/>
      <c r="X199" s="145"/>
      <c r="Y199" s="145"/>
      <c r="Z199" s="145"/>
      <c r="AA199" s="145"/>
      <c r="AB199" s="145"/>
      <c r="AC199" s="145"/>
      <c r="AD199" s="145"/>
      <c r="AE199" s="145"/>
      <c r="AF199" s="145"/>
      <c r="AG199" s="145"/>
      <c r="AH199" s="145"/>
      <c r="AI199" s="145"/>
    </row>
    <row r="200" spans="2:35" s="111" customFormat="1" x14ac:dyDescent="0.15">
      <c r="B200" s="350" t="e">
        <f>VLOOKUP(C200,[1]!Companies[#Data],3,FALSE)</f>
        <v>#REF!</v>
      </c>
      <c r="C200" s="352" t="s">
        <v>784</v>
      </c>
      <c r="D200" s="353" t="s">
        <v>729</v>
      </c>
      <c r="E200" s="348" t="s">
        <v>746</v>
      </c>
      <c r="F200" s="348" t="s">
        <v>63</v>
      </c>
      <c r="G200" s="348" t="s">
        <v>63</v>
      </c>
      <c r="H200" s="352" t="s">
        <v>784</v>
      </c>
      <c r="I200" s="348" t="s">
        <v>722</v>
      </c>
      <c r="J200" s="150">
        <v>47190</v>
      </c>
      <c r="O200" s="351"/>
      <c r="S200" s="145"/>
      <c r="T200" s="145"/>
      <c r="U200" s="145"/>
      <c r="V200" s="145"/>
      <c r="W200" s="145"/>
      <c r="X200" s="145"/>
      <c r="Y200" s="145"/>
      <c r="Z200" s="145"/>
      <c r="AA200" s="145"/>
      <c r="AB200" s="145"/>
      <c r="AC200" s="145"/>
      <c r="AD200" s="145"/>
      <c r="AE200" s="145"/>
      <c r="AF200" s="145"/>
      <c r="AG200" s="145"/>
      <c r="AH200" s="145"/>
      <c r="AI200" s="145"/>
    </row>
    <row r="201" spans="2:35" s="111" customFormat="1" x14ac:dyDescent="0.15">
      <c r="B201" s="350" t="e">
        <f>VLOOKUP(C201,[1]!Companies[#Data],3,FALSE)</f>
        <v>#REF!</v>
      </c>
      <c r="C201" s="352" t="s">
        <v>784</v>
      </c>
      <c r="D201" s="353" t="s">
        <v>729</v>
      </c>
      <c r="E201" s="348" t="s">
        <v>750</v>
      </c>
      <c r="F201" s="348" t="s">
        <v>63</v>
      </c>
      <c r="G201" s="348" t="s">
        <v>63</v>
      </c>
      <c r="H201" s="352" t="s">
        <v>784</v>
      </c>
      <c r="I201" s="348" t="s">
        <v>722</v>
      </c>
      <c r="J201" s="150">
        <v>67414</v>
      </c>
      <c r="O201" s="351"/>
      <c r="S201" s="145"/>
      <c r="T201" s="145"/>
      <c r="U201" s="145"/>
      <c r="V201" s="145"/>
      <c r="W201" s="145"/>
      <c r="X201" s="145"/>
      <c r="Y201" s="145"/>
      <c r="Z201" s="145"/>
      <c r="AA201" s="145"/>
      <c r="AB201" s="145"/>
      <c r="AC201" s="145"/>
      <c r="AD201" s="145"/>
      <c r="AE201" s="145"/>
      <c r="AF201" s="145"/>
      <c r="AG201" s="145"/>
      <c r="AH201" s="145"/>
      <c r="AI201" s="145"/>
    </row>
    <row r="202" spans="2:35" s="111" customFormat="1" x14ac:dyDescent="0.15">
      <c r="B202" s="350" t="e">
        <f>VLOOKUP(C202,[1]!Companies[#Data],3,FALSE)</f>
        <v>#REF!</v>
      </c>
      <c r="C202" s="352" t="s">
        <v>784</v>
      </c>
      <c r="D202" s="353" t="s">
        <v>729</v>
      </c>
      <c r="E202" s="348" t="s">
        <v>751</v>
      </c>
      <c r="F202" s="348" t="s">
        <v>63</v>
      </c>
      <c r="G202" s="348" t="s">
        <v>63</v>
      </c>
      <c r="H202" s="352" t="s">
        <v>784</v>
      </c>
      <c r="I202" s="348" t="s">
        <v>722</v>
      </c>
      <c r="J202" s="150">
        <v>101121</v>
      </c>
      <c r="O202" s="351"/>
      <c r="S202" s="145"/>
      <c r="T202" s="145"/>
      <c r="U202" s="145"/>
      <c r="V202" s="145"/>
      <c r="W202" s="145"/>
      <c r="X202" s="145"/>
      <c r="Y202" s="145"/>
      <c r="Z202" s="145"/>
      <c r="AA202" s="145"/>
      <c r="AB202" s="145"/>
      <c r="AC202" s="145"/>
      <c r="AD202" s="145"/>
      <c r="AE202" s="145"/>
      <c r="AF202" s="145"/>
      <c r="AG202" s="145"/>
      <c r="AH202" s="145"/>
      <c r="AI202" s="145"/>
    </row>
    <row r="203" spans="2:35" s="111" customFormat="1" x14ac:dyDescent="0.15">
      <c r="B203" s="350" t="e">
        <f>VLOOKUP(C203,[1]!Companies[#Data],3,FALSE)</f>
        <v>#REF!</v>
      </c>
      <c r="C203" s="358"/>
      <c r="D203" s="353"/>
      <c r="E203" s="348"/>
      <c r="F203" s="348"/>
      <c r="G203" s="348"/>
      <c r="H203" s="358"/>
      <c r="I203" s="348"/>
      <c r="J203" s="150"/>
      <c r="O203" s="351"/>
      <c r="S203" s="145"/>
      <c r="T203" s="145"/>
      <c r="U203" s="145"/>
      <c r="V203" s="145"/>
      <c r="W203" s="145"/>
      <c r="X203" s="145"/>
      <c r="Y203" s="145"/>
      <c r="Z203" s="145"/>
      <c r="AA203" s="145"/>
      <c r="AB203" s="145"/>
      <c r="AC203" s="145"/>
      <c r="AD203" s="145"/>
      <c r="AE203" s="145"/>
      <c r="AF203" s="145"/>
      <c r="AG203" s="145"/>
      <c r="AH203" s="145"/>
      <c r="AI203" s="145"/>
    </row>
    <row r="204" spans="2:35" s="111" customFormat="1" x14ac:dyDescent="0.15">
      <c r="B204" s="350" t="e">
        <f>VLOOKUP(C204,[1]!Companies[#Data],3,FALSE)</f>
        <v>#REF!</v>
      </c>
      <c r="C204" s="356" t="s">
        <v>785</v>
      </c>
      <c r="D204" s="348" t="s">
        <v>761</v>
      </c>
      <c r="E204" s="348" t="s">
        <v>762</v>
      </c>
      <c r="F204" s="348" t="s">
        <v>63</v>
      </c>
      <c r="G204" s="348" t="s">
        <v>63</v>
      </c>
      <c r="H204" s="356" t="s">
        <v>785</v>
      </c>
      <c r="I204" s="348" t="s">
        <v>722</v>
      </c>
      <c r="J204" s="150">
        <v>205226579</v>
      </c>
      <c r="O204" s="351"/>
      <c r="S204" s="145"/>
      <c r="T204" s="145"/>
      <c r="U204" s="145"/>
      <c r="V204" s="145"/>
      <c r="W204" s="145"/>
      <c r="X204" s="145"/>
      <c r="Y204" s="145"/>
      <c r="Z204" s="145"/>
      <c r="AA204" s="145"/>
      <c r="AB204" s="145"/>
      <c r="AC204" s="145"/>
      <c r="AD204" s="145"/>
      <c r="AE204" s="145"/>
      <c r="AF204" s="145"/>
      <c r="AG204" s="145"/>
      <c r="AH204" s="145"/>
      <c r="AI204" s="145"/>
    </row>
    <row r="205" spans="2:35" s="111" customFormat="1" x14ac:dyDescent="0.15">
      <c r="B205" s="350" t="e">
        <f>VLOOKUP(C205,[1]!Companies[#Data],3,FALSE)</f>
        <v>#REF!</v>
      </c>
      <c r="C205" s="356" t="s">
        <v>785</v>
      </c>
      <c r="D205" s="348" t="s">
        <v>761</v>
      </c>
      <c r="E205" s="348" t="s">
        <v>735</v>
      </c>
      <c r="F205" s="348" t="s">
        <v>63</v>
      </c>
      <c r="G205" s="348" t="s">
        <v>63</v>
      </c>
      <c r="H205" s="356" t="s">
        <v>785</v>
      </c>
      <c r="I205" s="348" t="s">
        <v>722</v>
      </c>
      <c r="J205" s="150">
        <v>16259096</v>
      </c>
      <c r="O205" s="351"/>
      <c r="S205" s="145"/>
      <c r="T205" s="145"/>
      <c r="U205" s="145"/>
      <c r="V205" s="145"/>
      <c r="W205" s="145"/>
      <c r="X205" s="145"/>
      <c r="Y205" s="145"/>
      <c r="Z205" s="145"/>
      <c r="AA205" s="145"/>
      <c r="AB205" s="145"/>
      <c r="AC205" s="145"/>
      <c r="AD205" s="145"/>
      <c r="AE205" s="145"/>
      <c r="AF205" s="145"/>
      <c r="AG205" s="145"/>
      <c r="AH205" s="145"/>
      <c r="AI205" s="145"/>
    </row>
    <row r="206" spans="2:35" s="111" customFormat="1" x14ac:dyDescent="0.15">
      <c r="B206" s="350" t="e">
        <f>VLOOKUP(C206,[1]!Companies[#Data],3,FALSE)</f>
        <v>#REF!</v>
      </c>
      <c r="C206" s="356" t="s">
        <v>785</v>
      </c>
      <c r="D206" s="353" t="s">
        <v>729</v>
      </c>
      <c r="E206" s="348" t="s">
        <v>740</v>
      </c>
      <c r="F206" s="348" t="s">
        <v>63</v>
      </c>
      <c r="G206" s="348" t="s">
        <v>63</v>
      </c>
      <c r="H206" s="356" t="s">
        <v>785</v>
      </c>
      <c r="I206" s="348" t="s">
        <v>722</v>
      </c>
      <c r="J206" s="150">
        <v>339498344</v>
      </c>
      <c r="O206" s="351"/>
      <c r="S206" s="145"/>
      <c r="T206" s="145"/>
      <c r="U206" s="145"/>
      <c r="V206" s="145"/>
      <c r="W206" s="145"/>
      <c r="X206" s="145"/>
      <c r="Y206" s="145"/>
      <c r="Z206" s="145"/>
      <c r="AA206" s="145"/>
      <c r="AB206" s="145"/>
      <c r="AC206" s="145"/>
      <c r="AD206" s="145"/>
      <c r="AE206" s="145"/>
      <c r="AF206" s="145"/>
      <c r="AG206" s="145"/>
      <c r="AH206" s="145"/>
      <c r="AI206" s="145"/>
    </row>
    <row r="207" spans="2:35" s="111" customFormat="1" x14ac:dyDescent="0.15">
      <c r="B207" s="350" t="e">
        <f>VLOOKUP(C207,[1]!Companies[#Data],3,FALSE)</f>
        <v>#REF!</v>
      </c>
      <c r="C207" s="356" t="s">
        <v>785</v>
      </c>
      <c r="D207" s="353" t="s">
        <v>729</v>
      </c>
      <c r="E207" s="348" t="s">
        <v>752</v>
      </c>
      <c r="F207" s="348" t="s">
        <v>63</v>
      </c>
      <c r="G207" s="348" t="s">
        <v>63</v>
      </c>
      <c r="H207" s="356" t="s">
        <v>785</v>
      </c>
      <c r="I207" s="348" t="s">
        <v>722</v>
      </c>
      <c r="J207" s="150">
        <v>12793741</v>
      </c>
      <c r="O207" s="351"/>
      <c r="S207" s="145"/>
      <c r="T207" s="145"/>
      <c r="U207" s="145"/>
      <c r="V207" s="145"/>
      <c r="W207" s="145"/>
      <c r="X207" s="145"/>
      <c r="Y207" s="145"/>
      <c r="Z207" s="145"/>
      <c r="AA207" s="145"/>
      <c r="AB207" s="145"/>
      <c r="AC207" s="145"/>
      <c r="AD207" s="145"/>
      <c r="AE207" s="145"/>
      <c r="AF207" s="145"/>
      <c r="AG207" s="145"/>
      <c r="AH207" s="145"/>
      <c r="AI207" s="145"/>
    </row>
    <row r="208" spans="2:35" s="111" customFormat="1" x14ac:dyDescent="0.15">
      <c r="B208" s="350" t="e">
        <f>VLOOKUP(C208,[1]!Companies[#Data],3,FALSE)</f>
        <v>#REF!</v>
      </c>
      <c r="C208" s="356" t="s">
        <v>785</v>
      </c>
      <c r="D208" s="353" t="s">
        <v>729</v>
      </c>
      <c r="E208" s="348" t="s">
        <v>728</v>
      </c>
      <c r="F208" s="348" t="s">
        <v>63</v>
      </c>
      <c r="G208" s="348" t="s">
        <v>63</v>
      </c>
      <c r="H208" s="356" t="s">
        <v>785</v>
      </c>
      <c r="I208" s="348" t="s">
        <v>722</v>
      </c>
      <c r="J208" s="150">
        <v>92081149</v>
      </c>
      <c r="O208" s="351"/>
      <c r="S208" s="145"/>
      <c r="T208" s="145"/>
      <c r="U208" s="145"/>
      <c r="V208" s="145"/>
      <c r="W208" s="145"/>
      <c r="X208" s="145"/>
      <c r="Y208" s="145"/>
      <c r="Z208" s="145"/>
      <c r="AA208" s="145"/>
      <c r="AB208" s="145"/>
      <c r="AC208" s="145"/>
      <c r="AD208" s="145"/>
      <c r="AE208" s="145"/>
      <c r="AF208" s="145"/>
      <c r="AG208" s="145"/>
      <c r="AH208" s="145"/>
      <c r="AI208" s="145"/>
    </row>
    <row r="209" spans="2:35" s="111" customFormat="1" x14ac:dyDescent="0.15">
      <c r="B209" s="350" t="e">
        <f>VLOOKUP(C209,[1]!Companies[#Data],3,FALSE)</f>
        <v>#REF!</v>
      </c>
      <c r="C209" s="356" t="s">
        <v>785</v>
      </c>
      <c r="D209" s="353" t="s">
        <v>729</v>
      </c>
      <c r="E209" s="348" t="s">
        <v>747</v>
      </c>
      <c r="F209" s="348" t="s">
        <v>63</v>
      </c>
      <c r="G209" s="348" t="s">
        <v>63</v>
      </c>
      <c r="H209" s="356" t="s">
        <v>785</v>
      </c>
      <c r="I209" s="348" t="s">
        <v>722</v>
      </c>
      <c r="J209" s="150">
        <v>11716292</v>
      </c>
      <c r="O209" s="351"/>
      <c r="S209" s="145"/>
      <c r="T209" s="145"/>
      <c r="U209" s="145"/>
      <c r="V209" s="145"/>
      <c r="W209" s="145"/>
      <c r="X209" s="145"/>
      <c r="Y209" s="145"/>
      <c r="Z209" s="145"/>
      <c r="AA209" s="145"/>
      <c r="AB209" s="145"/>
      <c r="AC209" s="145"/>
      <c r="AD209" s="145"/>
      <c r="AE209" s="145"/>
      <c r="AF209" s="145"/>
      <c r="AG209" s="145"/>
      <c r="AH209" s="145"/>
      <c r="AI209" s="145"/>
    </row>
    <row r="210" spans="2:35" s="111" customFormat="1" x14ac:dyDescent="0.15">
      <c r="B210" s="350" t="e">
        <f>VLOOKUP(C210,[1]!Companies[#Data],3,FALSE)</f>
        <v>#REF!</v>
      </c>
      <c r="C210" s="356" t="s">
        <v>785</v>
      </c>
      <c r="D210" s="353" t="s">
        <v>729</v>
      </c>
      <c r="E210" s="348" t="s">
        <v>745</v>
      </c>
      <c r="F210" s="348" t="s">
        <v>63</v>
      </c>
      <c r="G210" s="348" t="s">
        <v>63</v>
      </c>
      <c r="H210" s="356" t="s">
        <v>785</v>
      </c>
      <c r="I210" s="348" t="s">
        <v>722</v>
      </c>
      <c r="J210" s="150">
        <v>7999485</v>
      </c>
      <c r="O210" s="351"/>
      <c r="S210" s="145"/>
      <c r="T210" s="145"/>
      <c r="U210" s="145"/>
      <c r="V210" s="145"/>
      <c r="W210" s="145"/>
      <c r="X210" s="145"/>
      <c r="Y210" s="145"/>
      <c r="Z210" s="145"/>
      <c r="AA210" s="145"/>
      <c r="AB210" s="145"/>
      <c r="AC210" s="145"/>
      <c r="AD210" s="145"/>
      <c r="AE210" s="145"/>
      <c r="AF210" s="145"/>
      <c r="AG210" s="145"/>
      <c r="AH210" s="145"/>
      <c r="AI210" s="145"/>
    </row>
    <row r="211" spans="2:35" s="111" customFormat="1" x14ac:dyDescent="0.15">
      <c r="B211" s="350" t="e">
        <f>VLOOKUP(C211,[1]!Companies[#Data],3,FALSE)</f>
        <v>#REF!</v>
      </c>
      <c r="C211" s="356" t="s">
        <v>785</v>
      </c>
      <c r="D211" s="353" t="s">
        <v>729</v>
      </c>
      <c r="E211" s="348" t="s">
        <v>746</v>
      </c>
      <c r="F211" s="348" t="s">
        <v>63</v>
      </c>
      <c r="G211" s="348" t="s">
        <v>63</v>
      </c>
      <c r="H211" s="356" t="s">
        <v>785</v>
      </c>
      <c r="I211" s="348" t="s">
        <v>722</v>
      </c>
      <c r="J211" s="150">
        <v>7999485</v>
      </c>
      <c r="O211" s="351"/>
      <c r="S211" s="145"/>
      <c r="T211" s="145"/>
      <c r="U211" s="145"/>
      <c r="V211" s="145"/>
      <c r="W211" s="145"/>
      <c r="X211" s="145"/>
      <c r="Y211" s="145"/>
      <c r="Z211" s="145"/>
      <c r="AA211" s="145"/>
      <c r="AB211" s="145"/>
      <c r="AC211" s="145"/>
      <c r="AD211" s="145"/>
      <c r="AE211" s="145"/>
      <c r="AF211" s="145"/>
      <c r="AG211" s="145"/>
      <c r="AH211" s="145"/>
      <c r="AI211" s="145"/>
    </row>
    <row r="212" spans="2:35" s="111" customFormat="1" x14ac:dyDescent="0.15">
      <c r="B212" s="350" t="e">
        <f>VLOOKUP(C212,[1]!Companies[#Data],3,FALSE)</f>
        <v>#REF!</v>
      </c>
      <c r="C212" s="356" t="s">
        <v>785</v>
      </c>
      <c r="D212" s="353" t="s">
        <v>729</v>
      </c>
      <c r="E212" s="348" t="s">
        <v>751</v>
      </c>
      <c r="F212" s="348" t="s">
        <v>63</v>
      </c>
      <c r="G212" s="348" t="s">
        <v>63</v>
      </c>
      <c r="H212" s="356" t="s">
        <v>785</v>
      </c>
      <c r="I212" s="348" t="s">
        <v>722</v>
      </c>
      <c r="J212" s="150">
        <v>2974001</v>
      </c>
      <c r="O212" s="351"/>
      <c r="S212" s="145"/>
      <c r="T212" s="145"/>
      <c r="U212" s="145"/>
      <c r="V212" s="145"/>
      <c r="W212" s="145"/>
      <c r="X212" s="145"/>
      <c r="Y212" s="145"/>
      <c r="Z212" s="145"/>
      <c r="AA212" s="145"/>
      <c r="AB212" s="145"/>
      <c r="AC212" s="145"/>
      <c r="AD212" s="145"/>
      <c r="AE212" s="145"/>
      <c r="AF212" s="145"/>
      <c r="AG212" s="145"/>
      <c r="AH212" s="145"/>
      <c r="AI212" s="145"/>
    </row>
    <row r="213" spans="2:35" s="111" customFormat="1" x14ac:dyDescent="0.15">
      <c r="B213" s="350" t="e">
        <f>VLOOKUP(C213,[1]!Companies[#Data],3,FALSE)</f>
        <v>#REF!</v>
      </c>
      <c r="C213" s="358"/>
      <c r="D213" s="353"/>
      <c r="E213" s="348"/>
      <c r="F213" s="348"/>
      <c r="G213" s="348"/>
      <c r="H213" s="358"/>
      <c r="I213" s="348"/>
      <c r="J213" s="150"/>
      <c r="O213" s="351"/>
      <c r="S213" s="145"/>
      <c r="T213" s="145"/>
      <c r="U213" s="145"/>
      <c r="V213" s="145"/>
      <c r="W213" s="145"/>
      <c r="X213" s="145"/>
      <c r="Y213" s="145"/>
      <c r="Z213" s="145"/>
      <c r="AA213" s="145"/>
      <c r="AB213" s="145"/>
      <c r="AC213" s="145"/>
      <c r="AD213" s="145"/>
      <c r="AE213" s="145"/>
      <c r="AF213" s="145"/>
      <c r="AG213" s="145"/>
      <c r="AH213" s="145"/>
      <c r="AI213" s="145"/>
    </row>
    <row r="214" spans="2:35" s="111" customFormat="1" x14ac:dyDescent="0.15">
      <c r="B214" s="350" t="e">
        <f>VLOOKUP(C214,[1]!Companies[#Data],3,FALSE)</f>
        <v>#REF!</v>
      </c>
      <c r="C214" s="354" t="s">
        <v>786</v>
      </c>
      <c r="D214" s="348" t="s">
        <v>761</v>
      </c>
      <c r="E214" s="348" t="s">
        <v>762</v>
      </c>
      <c r="F214" s="348" t="s">
        <v>63</v>
      </c>
      <c r="G214" s="348" t="s">
        <v>63</v>
      </c>
      <c r="H214" s="354" t="s">
        <v>786</v>
      </c>
      <c r="I214" s="348" t="s">
        <v>722</v>
      </c>
      <c r="J214" s="150">
        <v>21456108</v>
      </c>
      <c r="O214" s="351"/>
      <c r="S214" s="145"/>
      <c r="T214" s="145"/>
      <c r="U214" s="145"/>
      <c r="V214" s="145"/>
      <c r="W214" s="145"/>
      <c r="X214" s="145"/>
      <c r="Y214" s="145"/>
      <c r="Z214" s="145"/>
      <c r="AA214" s="145"/>
      <c r="AB214" s="145"/>
      <c r="AC214" s="145"/>
      <c r="AD214" s="145"/>
      <c r="AE214" s="145"/>
      <c r="AF214" s="145"/>
      <c r="AG214" s="145"/>
      <c r="AH214" s="145"/>
      <c r="AI214" s="145"/>
    </row>
    <row r="215" spans="2:35" s="111" customFormat="1" x14ac:dyDescent="0.15">
      <c r="B215" s="350" t="e">
        <f>VLOOKUP(C215,[1]!Companies[#Data],3,FALSE)</f>
        <v>#REF!</v>
      </c>
      <c r="C215" s="354" t="s">
        <v>786</v>
      </c>
      <c r="D215" s="348" t="s">
        <v>761</v>
      </c>
      <c r="E215" s="348" t="s">
        <v>727</v>
      </c>
      <c r="F215" s="348" t="s">
        <v>63</v>
      </c>
      <c r="G215" s="348" t="s">
        <v>63</v>
      </c>
      <c r="H215" s="354" t="s">
        <v>786</v>
      </c>
      <c r="I215" s="348" t="s">
        <v>722</v>
      </c>
      <c r="J215" s="150">
        <v>257552</v>
      </c>
      <c r="O215" s="351"/>
      <c r="S215" s="145"/>
      <c r="T215" s="145"/>
      <c r="U215" s="145"/>
      <c r="V215" s="145"/>
      <c r="W215" s="145"/>
      <c r="X215" s="145"/>
      <c r="Y215" s="145"/>
      <c r="Z215" s="145"/>
      <c r="AA215" s="145"/>
      <c r="AB215" s="145"/>
      <c r="AC215" s="145"/>
      <c r="AD215" s="145"/>
      <c r="AE215" s="145"/>
      <c r="AF215" s="145"/>
      <c r="AG215" s="145"/>
      <c r="AH215" s="145"/>
      <c r="AI215" s="145"/>
    </row>
    <row r="216" spans="2:35" s="111" customFormat="1" x14ac:dyDescent="0.15">
      <c r="B216" s="350" t="e">
        <f>VLOOKUP(C216,[1]!Companies[#Data],3,FALSE)</f>
        <v>#REF!</v>
      </c>
      <c r="C216" s="354" t="s">
        <v>786</v>
      </c>
      <c r="D216" s="348" t="s">
        <v>761</v>
      </c>
      <c r="E216" s="348" t="s">
        <v>735</v>
      </c>
      <c r="F216" s="348" t="s">
        <v>63</v>
      </c>
      <c r="G216" s="348" t="s">
        <v>63</v>
      </c>
      <c r="H216" s="354" t="s">
        <v>786</v>
      </c>
      <c r="I216" s="348" t="s">
        <v>722</v>
      </c>
      <c r="J216" s="150">
        <v>779432</v>
      </c>
      <c r="O216" s="351"/>
      <c r="S216" s="145"/>
      <c r="T216" s="145"/>
      <c r="U216" s="145"/>
      <c r="V216" s="145"/>
      <c r="W216" s="145"/>
      <c r="X216" s="145"/>
      <c r="Y216" s="145"/>
      <c r="Z216" s="145"/>
      <c r="AA216" s="145"/>
      <c r="AB216" s="145"/>
      <c r="AC216" s="145"/>
      <c r="AD216" s="145"/>
      <c r="AE216" s="145"/>
      <c r="AF216" s="145"/>
      <c r="AG216" s="145"/>
      <c r="AH216" s="145"/>
      <c r="AI216" s="145"/>
    </row>
    <row r="217" spans="2:35" s="111" customFormat="1" x14ac:dyDescent="0.15">
      <c r="B217" s="350" t="e">
        <f>VLOOKUP(C217,[1]!Companies[#Data],3,FALSE)</f>
        <v>#REF!</v>
      </c>
      <c r="C217" s="354" t="s">
        <v>786</v>
      </c>
      <c r="D217" s="353" t="s">
        <v>729</v>
      </c>
      <c r="E217" s="348" t="s">
        <v>740</v>
      </c>
      <c r="F217" s="348" t="s">
        <v>63</v>
      </c>
      <c r="G217" s="348" t="s">
        <v>63</v>
      </c>
      <c r="H217" s="354" t="s">
        <v>786</v>
      </c>
      <c r="I217" s="348" t="s">
        <v>722</v>
      </c>
      <c r="J217" s="150">
        <v>3175337</v>
      </c>
      <c r="O217" s="351"/>
      <c r="S217" s="145"/>
      <c r="T217" s="145"/>
      <c r="U217" s="145"/>
      <c r="V217" s="145"/>
      <c r="W217" s="145"/>
      <c r="X217" s="145"/>
      <c r="Y217" s="145"/>
      <c r="Z217" s="145"/>
      <c r="AA217" s="145"/>
      <c r="AB217" s="145"/>
      <c r="AC217" s="145"/>
      <c r="AD217" s="145"/>
      <c r="AE217" s="145"/>
      <c r="AF217" s="145"/>
      <c r="AG217" s="145"/>
      <c r="AH217" s="145"/>
      <c r="AI217" s="145"/>
    </row>
    <row r="218" spans="2:35" s="111" customFormat="1" x14ac:dyDescent="0.15">
      <c r="B218" s="350" t="e">
        <f>VLOOKUP(C218,[1]!Companies[#Data],3,FALSE)</f>
        <v>#REF!</v>
      </c>
      <c r="C218" s="354" t="s">
        <v>786</v>
      </c>
      <c r="D218" s="353" t="s">
        <v>729</v>
      </c>
      <c r="E218" s="348" t="s">
        <v>752</v>
      </c>
      <c r="F218" s="348" t="s">
        <v>63</v>
      </c>
      <c r="G218" s="348" t="s">
        <v>63</v>
      </c>
      <c r="H218" s="354" t="s">
        <v>786</v>
      </c>
      <c r="I218" s="348" t="s">
        <v>722</v>
      </c>
      <c r="J218" s="150">
        <v>573630</v>
      </c>
      <c r="O218" s="351"/>
      <c r="S218" s="145"/>
      <c r="T218" s="145"/>
      <c r="U218" s="145"/>
      <c r="V218" s="145"/>
      <c r="W218" s="145"/>
      <c r="X218" s="145"/>
      <c r="Y218" s="145"/>
      <c r="Z218" s="145"/>
      <c r="AA218" s="145"/>
      <c r="AB218" s="145"/>
      <c r="AC218" s="145"/>
      <c r="AD218" s="145"/>
      <c r="AE218" s="145"/>
      <c r="AF218" s="145"/>
      <c r="AG218" s="145"/>
      <c r="AH218" s="145"/>
      <c r="AI218" s="145"/>
    </row>
    <row r="219" spans="2:35" s="111" customFormat="1" x14ac:dyDescent="0.15">
      <c r="B219" s="350" t="e">
        <f>VLOOKUP(C219,[1]!Companies[#Data],3,FALSE)</f>
        <v>#REF!</v>
      </c>
      <c r="C219" s="354" t="s">
        <v>786</v>
      </c>
      <c r="D219" s="353" t="s">
        <v>729</v>
      </c>
      <c r="E219" s="348" t="s">
        <v>747</v>
      </c>
      <c r="F219" s="348" t="s">
        <v>63</v>
      </c>
      <c r="G219" s="348" t="s">
        <v>63</v>
      </c>
      <c r="H219" s="354" t="s">
        <v>786</v>
      </c>
      <c r="I219" s="348" t="s">
        <v>722</v>
      </c>
      <c r="J219" s="150">
        <v>131816</v>
      </c>
      <c r="O219" s="351"/>
      <c r="S219" s="145"/>
      <c r="T219" s="145"/>
      <c r="U219" s="145"/>
      <c r="V219" s="145"/>
      <c r="W219" s="145"/>
      <c r="X219" s="145"/>
      <c r="Y219" s="145"/>
      <c r="Z219" s="145"/>
      <c r="AA219" s="145"/>
      <c r="AB219" s="145"/>
      <c r="AC219" s="145"/>
      <c r="AD219" s="145"/>
      <c r="AE219" s="145"/>
      <c r="AF219" s="145"/>
      <c r="AG219" s="145"/>
      <c r="AH219" s="145"/>
      <c r="AI219" s="145"/>
    </row>
    <row r="220" spans="2:35" s="111" customFormat="1" x14ac:dyDescent="0.15">
      <c r="B220" s="350" t="e">
        <f>VLOOKUP(C220,[1]!Companies[#Data],3,FALSE)</f>
        <v>#REF!</v>
      </c>
      <c r="C220" s="354" t="s">
        <v>786</v>
      </c>
      <c r="D220" s="353" t="s">
        <v>729</v>
      </c>
      <c r="E220" s="348" t="s">
        <v>745</v>
      </c>
      <c r="F220" s="348" t="s">
        <v>63</v>
      </c>
      <c r="G220" s="348" t="s">
        <v>63</v>
      </c>
      <c r="H220" s="354" t="s">
        <v>786</v>
      </c>
      <c r="I220" s="348" t="s">
        <v>722</v>
      </c>
      <c r="J220" s="150">
        <v>239925</v>
      </c>
      <c r="O220" s="351"/>
      <c r="S220" s="145"/>
      <c r="T220" s="145"/>
      <c r="U220" s="145"/>
      <c r="V220" s="145"/>
      <c r="W220" s="145"/>
      <c r="X220" s="145"/>
      <c r="Y220" s="145"/>
      <c r="Z220" s="145"/>
      <c r="AA220" s="145"/>
      <c r="AB220" s="145"/>
      <c r="AC220" s="145"/>
      <c r="AD220" s="145"/>
      <c r="AE220" s="145"/>
      <c r="AF220" s="145"/>
      <c r="AG220" s="145"/>
      <c r="AH220" s="145"/>
      <c r="AI220" s="145"/>
    </row>
    <row r="221" spans="2:35" s="111" customFormat="1" x14ac:dyDescent="0.15">
      <c r="B221" s="350" t="e">
        <f>VLOOKUP(C221,[1]!Companies[#Data],3,FALSE)</f>
        <v>#REF!</v>
      </c>
      <c r="C221" s="354" t="s">
        <v>786</v>
      </c>
      <c r="D221" s="353" t="s">
        <v>729</v>
      </c>
      <c r="E221" s="348" t="s">
        <v>746</v>
      </c>
      <c r="F221" s="348" t="s">
        <v>63</v>
      </c>
      <c r="G221" s="348" t="s">
        <v>63</v>
      </c>
      <c r="H221" s="354" t="s">
        <v>786</v>
      </c>
      <c r="I221" s="348" t="s">
        <v>722</v>
      </c>
      <c r="J221" s="150">
        <v>239925</v>
      </c>
      <c r="O221" s="351"/>
      <c r="S221" s="145"/>
      <c r="T221" s="145"/>
      <c r="U221" s="145"/>
      <c r="V221" s="145"/>
      <c r="W221" s="145"/>
      <c r="X221" s="145"/>
      <c r="Y221" s="145"/>
      <c r="Z221" s="145"/>
      <c r="AA221" s="145"/>
      <c r="AB221" s="145"/>
      <c r="AC221" s="145"/>
      <c r="AD221" s="145"/>
      <c r="AE221" s="145"/>
      <c r="AF221" s="145"/>
      <c r="AG221" s="145"/>
      <c r="AH221" s="145"/>
      <c r="AI221" s="145"/>
    </row>
    <row r="222" spans="2:35" s="111" customFormat="1" x14ac:dyDescent="0.15">
      <c r="B222" s="350" t="e">
        <f>VLOOKUP(C222,[1]!Companies[#Data],3,FALSE)</f>
        <v>#REF!</v>
      </c>
      <c r="C222" s="354" t="s">
        <v>786</v>
      </c>
      <c r="D222" s="353" t="s">
        <v>729</v>
      </c>
      <c r="E222" s="348" t="s">
        <v>751</v>
      </c>
      <c r="F222" s="348" t="s">
        <v>63</v>
      </c>
      <c r="G222" s="348" t="s">
        <v>63</v>
      </c>
      <c r="H222" s="354" t="s">
        <v>786</v>
      </c>
      <c r="I222" s="348" t="s">
        <v>722</v>
      </c>
      <c r="J222" s="150">
        <v>239925</v>
      </c>
      <c r="O222" s="351"/>
      <c r="S222" s="145"/>
      <c r="T222" s="145"/>
      <c r="U222" s="145"/>
      <c r="V222" s="145"/>
      <c r="W222" s="145"/>
      <c r="X222" s="145"/>
      <c r="Y222" s="145"/>
      <c r="Z222" s="145"/>
      <c r="AA222" s="145"/>
      <c r="AB222" s="145"/>
      <c r="AC222" s="145"/>
      <c r="AD222" s="145"/>
      <c r="AE222" s="145"/>
      <c r="AF222" s="145"/>
      <c r="AG222" s="145"/>
      <c r="AH222" s="145"/>
      <c r="AI222" s="145"/>
    </row>
    <row r="223" spans="2:35" s="111" customFormat="1" x14ac:dyDescent="0.15">
      <c r="B223" s="350" t="e">
        <f>VLOOKUP(C223,[1]!Companies[#Data],3,FALSE)</f>
        <v>#REF!</v>
      </c>
      <c r="C223" s="354" t="s">
        <v>787</v>
      </c>
      <c r="D223" s="348" t="s">
        <v>761</v>
      </c>
      <c r="E223" s="348" t="s">
        <v>762</v>
      </c>
      <c r="F223" s="348" t="s">
        <v>63</v>
      </c>
      <c r="G223" s="348" t="s">
        <v>63</v>
      </c>
      <c r="H223" s="354" t="s">
        <v>787</v>
      </c>
      <c r="I223" s="348" t="s">
        <v>722</v>
      </c>
      <c r="J223" s="150">
        <v>28995727</v>
      </c>
      <c r="O223" s="351"/>
      <c r="S223" s="145"/>
      <c r="T223" s="145"/>
      <c r="U223" s="145"/>
      <c r="V223" s="145"/>
      <c r="W223" s="145"/>
      <c r="X223" s="145"/>
      <c r="Y223" s="145"/>
      <c r="Z223" s="145"/>
      <c r="AA223" s="145"/>
      <c r="AB223" s="145"/>
      <c r="AC223" s="145"/>
      <c r="AD223" s="145"/>
      <c r="AE223" s="145"/>
      <c r="AF223" s="145"/>
      <c r="AG223" s="145"/>
      <c r="AH223" s="145"/>
      <c r="AI223" s="145"/>
    </row>
    <row r="224" spans="2:35" s="111" customFormat="1" x14ac:dyDescent="0.15">
      <c r="B224" s="350" t="e">
        <f>VLOOKUP(C224,[1]!Companies[#Data],3,FALSE)</f>
        <v>#REF!</v>
      </c>
      <c r="C224" s="354" t="s">
        <v>787</v>
      </c>
      <c r="D224" s="348" t="s">
        <v>761</v>
      </c>
      <c r="E224" s="348" t="s">
        <v>727</v>
      </c>
      <c r="F224" s="348" t="s">
        <v>63</v>
      </c>
      <c r="G224" s="348" t="s">
        <v>63</v>
      </c>
      <c r="H224" s="354" t="s">
        <v>787</v>
      </c>
      <c r="I224" s="348" t="s">
        <v>722</v>
      </c>
      <c r="J224" s="150">
        <v>873469</v>
      </c>
      <c r="O224" s="351"/>
      <c r="S224" s="145"/>
      <c r="T224" s="145"/>
      <c r="U224" s="145"/>
      <c r="V224" s="145"/>
      <c r="W224" s="145"/>
      <c r="X224" s="145"/>
      <c r="Y224" s="145"/>
      <c r="Z224" s="145"/>
      <c r="AA224" s="145"/>
      <c r="AB224" s="145"/>
      <c r="AC224" s="145"/>
      <c r="AD224" s="145"/>
      <c r="AE224" s="145"/>
      <c r="AF224" s="145"/>
      <c r="AG224" s="145"/>
      <c r="AH224" s="145"/>
      <c r="AI224" s="145"/>
    </row>
    <row r="225" spans="2:35" s="111" customFormat="1" x14ac:dyDescent="0.15">
      <c r="B225" s="350" t="e">
        <f>VLOOKUP(C225,[1]!Companies[#Data],3,FALSE)</f>
        <v>#REF!</v>
      </c>
      <c r="C225" s="354" t="s">
        <v>787</v>
      </c>
      <c r="D225" s="348" t="s">
        <v>761</v>
      </c>
      <c r="E225" s="348" t="s">
        <v>735</v>
      </c>
      <c r="F225" s="348" t="s">
        <v>63</v>
      </c>
      <c r="G225" s="348" t="s">
        <v>63</v>
      </c>
      <c r="H225" s="354" t="s">
        <v>787</v>
      </c>
      <c r="I225" s="348" t="s">
        <v>722</v>
      </c>
      <c r="J225" s="150">
        <v>548875</v>
      </c>
      <c r="O225" s="351"/>
      <c r="S225" s="145"/>
      <c r="T225" s="145"/>
      <c r="U225" s="145"/>
      <c r="V225" s="145"/>
      <c r="W225" s="145"/>
      <c r="X225" s="145"/>
      <c r="Y225" s="145"/>
      <c r="Z225" s="145"/>
      <c r="AA225" s="145"/>
      <c r="AB225" s="145"/>
      <c r="AC225" s="145"/>
      <c r="AD225" s="145"/>
      <c r="AE225" s="145"/>
      <c r="AF225" s="145"/>
      <c r="AG225" s="145"/>
      <c r="AH225" s="145"/>
      <c r="AI225" s="145"/>
    </row>
    <row r="226" spans="2:35" s="111" customFormat="1" x14ac:dyDescent="0.15">
      <c r="B226" s="350" t="e">
        <f>VLOOKUP(C226,[1]!Companies[#Data],3,FALSE)</f>
        <v>#REF!</v>
      </c>
      <c r="C226" s="354" t="s">
        <v>787</v>
      </c>
      <c r="D226" s="353" t="s">
        <v>729</v>
      </c>
      <c r="E226" s="348" t="s">
        <v>740</v>
      </c>
      <c r="F226" s="348" t="s">
        <v>63</v>
      </c>
      <c r="G226" s="348" t="s">
        <v>63</v>
      </c>
      <c r="H226" s="354" t="s">
        <v>787</v>
      </c>
      <c r="I226" s="348" t="s">
        <v>722</v>
      </c>
      <c r="J226" s="150">
        <v>15432124</v>
      </c>
      <c r="O226" s="351"/>
      <c r="S226" s="145"/>
      <c r="T226" s="145"/>
      <c r="U226" s="145"/>
      <c r="V226" s="145"/>
      <c r="W226" s="145"/>
      <c r="X226" s="145"/>
      <c r="Y226" s="145"/>
      <c r="Z226" s="145"/>
      <c r="AA226" s="145"/>
      <c r="AB226" s="145"/>
      <c r="AC226" s="145"/>
      <c r="AD226" s="145"/>
      <c r="AE226" s="145"/>
      <c r="AF226" s="145"/>
      <c r="AG226" s="145"/>
      <c r="AH226" s="145"/>
      <c r="AI226" s="145"/>
    </row>
    <row r="227" spans="2:35" s="111" customFormat="1" x14ac:dyDescent="0.15">
      <c r="B227" s="350" t="e">
        <f>VLOOKUP(C227,[1]!Companies[#Data],3,FALSE)</f>
        <v>#REF!</v>
      </c>
      <c r="C227" s="354" t="s">
        <v>787</v>
      </c>
      <c r="D227" s="353" t="s">
        <v>729</v>
      </c>
      <c r="E227" s="348" t="s">
        <v>752</v>
      </c>
      <c r="F227" s="348" t="s">
        <v>63</v>
      </c>
      <c r="G227" s="348" t="s">
        <v>63</v>
      </c>
      <c r="H227" s="354" t="s">
        <v>787</v>
      </c>
      <c r="I227" s="348" t="s">
        <v>722</v>
      </c>
      <c r="J227" s="150">
        <v>5582799</v>
      </c>
      <c r="O227" s="351"/>
      <c r="S227" s="145"/>
      <c r="T227" s="145"/>
      <c r="U227" s="145"/>
      <c r="V227" s="145"/>
      <c r="W227" s="145"/>
      <c r="X227" s="145"/>
      <c r="Y227" s="145"/>
      <c r="Z227" s="145"/>
      <c r="AA227" s="145"/>
      <c r="AB227" s="145"/>
      <c r="AC227" s="145"/>
      <c r="AD227" s="145"/>
      <c r="AE227" s="145"/>
      <c r="AF227" s="145"/>
      <c r="AG227" s="145"/>
      <c r="AH227" s="145"/>
      <c r="AI227" s="145"/>
    </row>
    <row r="228" spans="2:35" s="111" customFormat="1" x14ac:dyDescent="0.15">
      <c r="B228" s="350" t="e">
        <f>VLOOKUP(C228,[1]!Companies[#Data],3,FALSE)</f>
        <v>#REF!</v>
      </c>
      <c r="C228" s="354" t="s">
        <v>787</v>
      </c>
      <c r="D228" s="353" t="s">
        <v>729</v>
      </c>
      <c r="E228" s="348" t="s">
        <v>747</v>
      </c>
      <c r="F228" s="348" t="s">
        <v>63</v>
      </c>
      <c r="G228" s="348" t="s">
        <v>63</v>
      </c>
      <c r="H228" s="354" t="s">
        <v>787</v>
      </c>
      <c r="I228" s="348" t="s">
        <v>722</v>
      </c>
      <c r="J228" s="150">
        <v>691875</v>
      </c>
      <c r="O228" s="351"/>
      <c r="S228" s="145"/>
      <c r="T228" s="145"/>
      <c r="U228" s="145"/>
      <c r="V228" s="145"/>
      <c r="W228" s="145"/>
      <c r="X228" s="145"/>
      <c r="Y228" s="145"/>
      <c r="Z228" s="145"/>
      <c r="AA228" s="145"/>
      <c r="AB228" s="145"/>
      <c r="AC228" s="145"/>
      <c r="AD228" s="145"/>
      <c r="AE228" s="145"/>
      <c r="AF228" s="145"/>
      <c r="AG228" s="145"/>
      <c r="AH228" s="145"/>
      <c r="AI228" s="145"/>
    </row>
    <row r="229" spans="2:35" s="111" customFormat="1" x14ac:dyDescent="0.15">
      <c r="B229" s="350" t="e">
        <f>VLOOKUP(C229,[1]!Companies[#Data],3,FALSE)</f>
        <v>#REF!</v>
      </c>
      <c r="C229" s="354" t="s">
        <v>787</v>
      </c>
      <c r="D229" s="353" t="s">
        <v>729</v>
      </c>
      <c r="E229" s="348" t="s">
        <v>745</v>
      </c>
      <c r="F229" s="348" t="s">
        <v>63</v>
      </c>
      <c r="G229" s="348" t="s">
        <v>63</v>
      </c>
      <c r="H229" s="354" t="s">
        <v>787</v>
      </c>
      <c r="I229" s="348" t="s">
        <v>722</v>
      </c>
      <c r="J229" s="150">
        <v>2346892</v>
      </c>
      <c r="O229" s="351"/>
      <c r="S229" s="145"/>
      <c r="T229" s="145"/>
      <c r="U229" s="145"/>
      <c r="V229" s="145"/>
      <c r="W229" s="145"/>
      <c r="X229" s="145"/>
      <c r="Y229" s="145"/>
      <c r="Z229" s="145"/>
      <c r="AA229" s="145"/>
      <c r="AB229" s="145"/>
      <c r="AC229" s="145"/>
      <c r="AD229" s="145"/>
      <c r="AE229" s="145"/>
      <c r="AF229" s="145"/>
      <c r="AG229" s="145"/>
      <c r="AH229" s="145"/>
      <c r="AI229" s="145"/>
    </row>
    <row r="230" spans="2:35" s="111" customFormat="1" x14ac:dyDescent="0.15">
      <c r="B230" s="350" t="e">
        <f>VLOOKUP(C230,[1]!Companies[#Data],3,FALSE)</f>
        <v>#REF!</v>
      </c>
      <c r="C230" s="354" t="s">
        <v>787</v>
      </c>
      <c r="D230" s="353" t="s">
        <v>729</v>
      </c>
      <c r="E230" s="348" t="s">
        <v>746</v>
      </c>
      <c r="F230" s="348" t="s">
        <v>63</v>
      </c>
      <c r="G230" s="348" t="s">
        <v>63</v>
      </c>
      <c r="H230" s="354" t="s">
        <v>787</v>
      </c>
      <c r="I230" s="348" t="s">
        <v>722</v>
      </c>
      <c r="J230" s="150">
        <v>2346892</v>
      </c>
      <c r="O230" s="351"/>
      <c r="S230" s="145"/>
      <c r="T230" s="145"/>
      <c r="U230" s="145"/>
      <c r="V230" s="145"/>
      <c r="W230" s="145"/>
      <c r="X230" s="145"/>
      <c r="Y230" s="145"/>
      <c r="Z230" s="145"/>
      <c r="AA230" s="145"/>
      <c r="AB230" s="145"/>
      <c r="AC230" s="145"/>
      <c r="AD230" s="145"/>
      <c r="AE230" s="145"/>
      <c r="AF230" s="145"/>
      <c r="AG230" s="145"/>
      <c r="AH230" s="145"/>
      <c r="AI230" s="145"/>
    </row>
    <row r="231" spans="2:35" s="111" customFormat="1" x14ac:dyDescent="0.15">
      <c r="B231" s="350" t="e">
        <f>VLOOKUP(C231,[1]!Companies[#Data],3,FALSE)</f>
        <v>#REF!</v>
      </c>
      <c r="C231" s="354" t="s">
        <v>787</v>
      </c>
      <c r="D231" s="353" t="s">
        <v>729</v>
      </c>
      <c r="E231" s="348" t="s">
        <v>751</v>
      </c>
      <c r="F231" s="348" t="s">
        <v>63</v>
      </c>
      <c r="G231" s="348" t="s">
        <v>63</v>
      </c>
      <c r="H231" s="354" t="s">
        <v>787</v>
      </c>
      <c r="I231" s="348" t="s">
        <v>722</v>
      </c>
      <c r="J231" s="150">
        <v>1348549</v>
      </c>
      <c r="O231" s="351"/>
      <c r="S231" s="145"/>
      <c r="T231" s="145"/>
      <c r="U231" s="145"/>
      <c r="V231" s="145"/>
      <c r="W231" s="145"/>
      <c r="X231" s="145"/>
      <c r="Y231" s="145"/>
      <c r="Z231" s="145"/>
      <c r="AA231" s="145"/>
      <c r="AB231" s="145"/>
      <c r="AC231" s="145"/>
      <c r="AD231" s="145"/>
      <c r="AE231" s="145"/>
      <c r="AF231" s="145"/>
      <c r="AG231" s="145"/>
      <c r="AH231" s="145"/>
      <c r="AI231" s="145"/>
    </row>
    <row r="232" spans="2:35" s="111" customFormat="1" x14ac:dyDescent="0.15">
      <c r="B232" s="350" t="e">
        <f>VLOOKUP(C232,[1]!Companies[#Data],3,FALSE)</f>
        <v>#REF!</v>
      </c>
      <c r="C232" s="358"/>
      <c r="D232" s="353"/>
      <c r="E232" s="348"/>
      <c r="F232" s="348"/>
      <c r="G232" s="348"/>
      <c r="H232" s="358"/>
      <c r="I232" s="348"/>
      <c r="J232" s="150"/>
      <c r="O232" s="351"/>
      <c r="S232" s="145"/>
      <c r="T232" s="145"/>
      <c r="U232" s="145"/>
      <c r="V232" s="145"/>
      <c r="W232" s="145"/>
      <c r="X232" s="145"/>
      <c r="Y232" s="145"/>
      <c r="Z232" s="145"/>
      <c r="AA232" s="145"/>
      <c r="AB232" s="145"/>
      <c r="AC232" s="145"/>
      <c r="AD232" s="145"/>
      <c r="AE232" s="145"/>
      <c r="AF232" s="145"/>
      <c r="AG232" s="145"/>
      <c r="AH232" s="145"/>
      <c r="AI232" s="145"/>
    </row>
    <row r="233" spans="2:35" s="111" customFormat="1" x14ac:dyDescent="0.15">
      <c r="B233" s="350" t="e">
        <f>VLOOKUP(C233,[1]!Companies[#Data],3,FALSE)</f>
        <v>#REF!</v>
      </c>
      <c r="C233" s="356" t="s">
        <v>788</v>
      </c>
      <c r="D233" s="348" t="s">
        <v>761</v>
      </c>
      <c r="E233" s="348" t="s">
        <v>735</v>
      </c>
      <c r="F233" s="348" t="s">
        <v>63</v>
      </c>
      <c r="G233" s="348" t="s">
        <v>63</v>
      </c>
      <c r="H233" s="356" t="s">
        <v>788</v>
      </c>
      <c r="I233" s="348" t="s">
        <v>722</v>
      </c>
      <c r="J233" s="150">
        <v>358552</v>
      </c>
      <c r="O233" s="351"/>
      <c r="S233" s="145"/>
      <c r="T233" s="145"/>
      <c r="U233" s="145"/>
      <c r="V233" s="145"/>
      <c r="W233" s="145"/>
      <c r="X233" s="145"/>
      <c r="Y233" s="145"/>
      <c r="Z233" s="145"/>
      <c r="AA233" s="145"/>
      <c r="AB233" s="145"/>
      <c r="AC233" s="145"/>
      <c r="AD233" s="145"/>
      <c r="AE233" s="145"/>
      <c r="AF233" s="145"/>
      <c r="AG233" s="145"/>
      <c r="AH233" s="145"/>
      <c r="AI233" s="145"/>
    </row>
    <row r="234" spans="2:35" s="111" customFormat="1" x14ac:dyDescent="0.15">
      <c r="B234" s="350" t="e">
        <f>VLOOKUP(C234,[1]!Companies[#Data],3,FALSE)</f>
        <v>#REF!</v>
      </c>
      <c r="C234" s="356" t="s">
        <v>788</v>
      </c>
      <c r="D234" s="348" t="s">
        <v>761</v>
      </c>
      <c r="E234" s="348" t="s">
        <v>731</v>
      </c>
      <c r="F234" s="348" t="s">
        <v>63</v>
      </c>
      <c r="G234" s="348" t="s">
        <v>63</v>
      </c>
      <c r="H234" s="356" t="s">
        <v>788</v>
      </c>
      <c r="I234" s="348" t="s">
        <v>722</v>
      </c>
      <c r="J234" s="150">
        <v>3027362</v>
      </c>
      <c r="O234" s="351"/>
      <c r="S234" s="145"/>
      <c r="T234" s="145"/>
      <c r="U234" s="145"/>
      <c r="V234" s="145"/>
      <c r="W234" s="145"/>
      <c r="X234" s="145"/>
      <c r="Y234" s="145"/>
      <c r="Z234" s="145"/>
      <c r="AA234" s="145"/>
      <c r="AB234" s="145"/>
      <c r="AC234" s="145"/>
      <c r="AD234" s="145"/>
      <c r="AE234" s="145"/>
      <c r="AF234" s="145"/>
      <c r="AG234" s="145"/>
      <c r="AH234" s="145"/>
      <c r="AI234" s="145"/>
    </row>
    <row r="235" spans="2:35" s="111" customFormat="1" x14ac:dyDescent="0.15">
      <c r="B235" s="350" t="e">
        <f>VLOOKUP(C235,[1]!Companies[#Data],3,FALSE)</f>
        <v>#REF!</v>
      </c>
      <c r="C235" s="354" t="s">
        <v>789</v>
      </c>
      <c r="D235" s="348" t="s">
        <v>761</v>
      </c>
      <c r="E235" s="348" t="s">
        <v>735</v>
      </c>
      <c r="F235" s="348" t="s">
        <v>63</v>
      </c>
      <c r="G235" s="348" t="s">
        <v>63</v>
      </c>
      <c r="H235" s="354" t="s">
        <v>789</v>
      </c>
      <c r="I235" s="348" t="s">
        <v>722</v>
      </c>
      <c r="J235" s="150">
        <v>8633365</v>
      </c>
      <c r="O235" s="351"/>
      <c r="S235" s="145"/>
      <c r="T235" s="145"/>
      <c r="U235" s="145"/>
      <c r="V235" s="145"/>
      <c r="W235" s="145"/>
      <c r="X235" s="145"/>
      <c r="Y235" s="145"/>
      <c r="Z235" s="145"/>
      <c r="AA235" s="145"/>
      <c r="AB235" s="145"/>
      <c r="AC235" s="145"/>
      <c r="AD235" s="145"/>
      <c r="AE235" s="145"/>
      <c r="AF235" s="145"/>
      <c r="AG235" s="145"/>
      <c r="AH235" s="145"/>
      <c r="AI235" s="145"/>
    </row>
    <row r="236" spans="2:35" s="111" customFormat="1" x14ac:dyDescent="0.15">
      <c r="B236" s="350" t="e">
        <f>VLOOKUP(C236,[1]!Companies[#Data],3,FALSE)</f>
        <v>#REF!</v>
      </c>
      <c r="C236" s="354" t="s">
        <v>789</v>
      </c>
      <c r="D236" s="348" t="s">
        <v>761</v>
      </c>
      <c r="E236" s="348" t="s">
        <v>731</v>
      </c>
      <c r="F236" s="348" t="s">
        <v>63</v>
      </c>
      <c r="G236" s="348" t="s">
        <v>63</v>
      </c>
      <c r="H236" s="354" t="s">
        <v>789</v>
      </c>
      <c r="I236" s="348" t="s">
        <v>722</v>
      </c>
      <c r="J236" s="150">
        <v>9964266</v>
      </c>
      <c r="O236" s="351"/>
      <c r="S236" s="145"/>
      <c r="T236" s="145"/>
      <c r="U236" s="145"/>
      <c r="V236" s="145"/>
      <c r="W236" s="145"/>
      <c r="X236" s="145"/>
      <c r="Y236" s="145"/>
      <c r="Z236" s="145"/>
      <c r="AA236" s="145"/>
      <c r="AB236" s="145"/>
      <c r="AC236" s="145"/>
      <c r="AD236" s="145"/>
      <c r="AE236" s="145"/>
      <c r="AF236" s="145"/>
      <c r="AG236" s="145"/>
      <c r="AH236" s="145"/>
      <c r="AI236" s="145"/>
    </row>
    <row r="237" spans="2:35" s="111" customFormat="1" x14ac:dyDescent="0.15">
      <c r="B237" s="350" t="e">
        <f>VLOOKUP(C237,[1]!Companies[#Data],3,FALSE)</f>
        <v>#REF!</v>
      </c>
      <c r="C237" s="354" t="s">
        <v>789</v>
      </c>
      <c r="D237" s="353" t="s">
        <v>729</v>
      </c>
      <c r="E237" s="348" t="s">
        <v>743</v>
      </c>
      <c r="F237" s="348" t="s">
        <v>63</v>
      </c>
      <c r="G237" s="348" t="s">
        <v>63</v>
      </c>
      <c r="H237" s="354" t="s">
        <v>789</v>
      </c>
      <c r="I237" s="348" t="s">
        <v>722</v>
      </c>
      <c r="J237" s="150">
        <v>3153440</v>
      </c>
      <c r="O237" s="351"/>
      <c r="S237" s="145"/>
      <c r="T237" s="145"/>
      <c r="U237" s="145"/>
      <c r="V237" s="145"/>
      <c r="W237" s="145"/>
      <c r="X237" s="145"/>
      <c r="Y237" s="145"/>
      <c r="Z237" s="145"/>
      <c r="AA237" s="145"/>
      <c r="AB237" s="145"/>
      <c r="AC237" s="145"/>
      <c r="AD237" s="145"/>
      <c r="AE237" s="145"/>
      <c r="AF237" s="145"/>
      <c r="AG237" s="145"/>
      <c r="AH237" s="145"/>
      <c r="AI237" s="145"/>
    </row>
    <row r="238" spans="2:35" s="111" customFormat="1" x14ac:dyDescent="0.15">
      <c r="B238" s="350" t="e">
        <f>VLOOKUP(C238,[1]!Companies[#Data],3,FALSE)</f>
        <v>#REF!</v>
      </c>
      <c r="C238" s="357" t="s">
        <v>657</v>
      </c>
      <c r="D238" s="348" t="s">
        <v>761</v>
      </c>
      <c r="E238" s="348" t="s">
        <v>735</v>
      </c>
      <c r="F238" s="348" t="s">
        <v>63</v>
      </c>
      <c r="G238" s="348" t="s">
        <v>63</v>
      </c>
      <c r="H238" s="357" t="s">
        <v>657</v>
      </c>
      <c r="I238" s="348" t="s">
        <v>722</v>
      </c>
      <c r="J238" s="150">
        <v>3249569</v>
      </c>
      <c r="O238" s="351"/>
      <c r="S238" s="145"/>
      <c r="T238" s="145"/>
      <c r="U238" s="145"/>
      <c r="V238" s="145"/>
      <c r="W238" s="145"/>
      <c r="X238" s="145"/>
      <c r="Y238" s="145"/>
      <c r="Z238" s="145"/>
      <c r="AA238" s="145"/>
      <c r="AB238" s="145"/>
      <c r="AC238" s="145"/>
      <c r="AD238" s="145"/>
      <c r="AE238" s="145"/>
      <c r="AF238" s="145"/>
      <c r="AG238" s="145"/>
      <c r="AH238" s="145"/>
      <c r="AI238" s="145"/>
    </row>
    <row r="239" spans="2:35" s="111" customFormat="1" x14ac:dyDescent="0.15">
      <c r="B239" s="350" t="e">
        <f>VLOOKUP(C239,[1]!Companies[#Data],3,FALSE)</f>
        <v>#REF!</v>
      </c>
      <c r="C239" s="357" t="s">
        <v>657</v>
      </c>
      <c r="D239" s="348" t="s">
        <v>761</v>
      </c>
      <c r="E239" s="348" t="s">
        <v>731</v>
      </c>
      <c r="F239" s="348" t="s">
        <v>63</v>
      </c>
      <c r="G239" s="348" t="s">
        <v>63</v>
      </c>
      <c r="H239" s="357" t="s">
        <v>657</v>
      </c>
      <c r="I239" s="348" t="s">
        <v>722</v>
      </c>
      <c r="J239" s="150">
        <v>5018122</v>
      </c>
      <c r="O239" s="351"/>
      <c r="S239" s="145"/>
      <c r="T239" s="145"/>
      <c r="U239" s="145"/>
      <c r="V239" s="145"/>
      <c r="W239" s="145"/>
      <c r="X239" s="145"/>
      <c r="Y239" s="145"/>
      <c r="Z239" s="145"/>
      <c r="AA239" s="145"/>
      <c r="AB239" s="145"/>
      <c r="AC239" s="145"/>
      <c r="AD239" s="145"/>
      <c r="AE239" s="145"/>
      <c r="AF239" s="145"/>
      <c r="AG239" s="145"/>
      <c r="AH239" s="145"/>
      <c r="AI239" s="145"/>
    </row>
    <row r="240" spans="2:35" s="111" customFormat="1" x14ac:dyDescent="0.15">
      <c r="B240" s="350" t="e">
        <f>VLOOKUP(C240,[1]!Companies[#Data],3,FALSE)</f>
        <v>#REF!</v>
      </c>
      <c r="C240" s="356" t="s">
        <v>790</v>
      </c>
      <c r="D240" s="348" t="s">
        <v>761</v>
      </c>
      <c r="E240" s="348" t="s">
        <v>735</v>
      </c>
      <c r="F240" s="348" t="s">
        <v>63</v>
      </c>
      <c r="G240" s="348" t="s">
        <v>63</v>
      </c>
      <c r="H240" s="356" t="s">
        <v>790</v>
      </c>
      <c r="I240" s="348" t="s">
        <v>722</v>
      </c>
      <c r="J240" s="150">
        <v>913644</v>
      </c>
      <c r="O240" s="351"/>
      <c r="S240" s="145"/>
      <c r="T240" s="145"/>
      <c r="U240" s="145"/>
      <c r="V240" s="145"/>
      <c r="W240" s="145"/>
      <c r="X240" s="145"/>
      <c r="Y240" s="145"/>
      <c r="Z240" s="145"/>
      <c r="AA240" s="145"/>
      <c r="AB240" s="145"/>
      <c r="AC240" s="145"/>
      <c r="AD240" s="145"/>
      <c r="AE240" s="145"/>
      <c r="AF240" s="145"/>
      <c r="AG240" s="145"/>
      <c r="AH240" s="145"/>
      <c r="AI240" s="145"/>
    </row>
    <row r="241" spans="2:35" s="111" customFormat="1" x14ac:dyDescent="0.15">
      <c r="B241" s="350" t="e">
        <f>VLOOKUP(C241,[1]!Companies[#Data],3,FALSE)</f>
        <v>#REF!</v>
      </c>
      <c r="C241" s="354" t="s">
        <v>791</v>
      </c>
      <c r="D241" s="348" t="s">
        <v>761</v>
      </c>
      <c r="E241" s="348" t="s">
        <v>762</v>
      </c>
      <c r="F241" s="348" t="s">
        <v>63</v>
      </c>
      <c r="G241" s="348" t="s">
        <v>63</v>
      </c>
      <c r="H241" s="354" t="s">
        <v>791</v>
      </c>
      <c r="I241" s="348" t="s">
        <v>722</v>
      </c>
      <c r="J241" s="150">
        <v>274153</v>
      </c>
      <c r="O241" s="351"/>
      <c r="S241" s="145"/>
      <c r="T241" s="145"/>
      <c r="U241" s="145"/>
      <c r="V241" s="145"/>
      <c r="W241" s="145"/>
      <c r="X241" s="145"/>
      <c r="Y241" s="145"/>
      <c r="Z241" s="145"/>
      <c r="AA241" s="145"/>
      <c r="AB241" s="145"/>
      <c r="AC241" s="145"/>
      <c r="AD241" s="145"/>
      <c r="AE241" s="145"/>
      <c r="AF241" s="145"/>
      <c r="AG241" s="145"/>
      <c r="AH241" s="145"/>
      <c r="AI241" s="145"/>
    </row>
    <row r="242" spans="2:35" s="111" customFormat="1" x14ac:dyDescent="0.15">
      <c r="B242" s="350" t="e">
        <f>VLOOKUP(C242,[1]!Companies[#Data],3,FALSE)</f>
        <v>#REF!</v>
      </c>
      <c r="C242" s="354" t="s">
        <v>791</v>
      </c>
      <c r="D242" s="348" t="s">
        <v>761</v>
      </c>
      <c r="E242" s="348" t="s">
        <v>726</v>
      </c>
      <c r="F242" s="348" t="s">
        <v>63</v>
      </c>
      <c r="G242" s="348" t="s">
        <v>63</v>
      </c>
      <c r="H242" s="354" t="s">
        <v>791</v>
      </c>
      <c r="I242" s="348" t="s">
        <v>722</v>
      </c>
      <c r="J242" s="150">
        <v>669537546</v>
      </c>
      <c r="O242" s="351"/>
      <c r="S242" s="145"/>
      <c r="T242" s="145"/>
      <c r="U242" s="145"/>
      <c r="V242" s="145"/>
      <c r="W242" s="145"/>
      <c r="X242" s="145"/>
      <c r="Y242" s="145"/>
      <c r="Z242" s="145"/>
      <c r="AA242" s="145"/>
      <c r="AB242" s="145"/>
      <c r="AC242" s="145"/>
      <c r="AD242" s="145"/>
      <c r="AE242" s="145"/>
      <c r="AF242" s="145"/>
      <c r="AG242" s="145"/>
      <c r="AH242" s="145"/>
      <c r="AI242" s="145"/>
    </row>
    <row r="243" spans="2:35" s="111" customFormat="1" x14ac:dyDescent="0.15">
      <c r="B243" s="350" t="e">
        <f>VLOOKUP(C243,[1]!Companies[#Data],3,FALSE)</f>
        <v>#REF!</v>
      </c>
      <c r="C243" s="354" t="s">
        <v>791</v>
      </c>
      <c r="D243" s="348" t="s">
        <v>761</v>
      </c>
      <c r="E243" s="348" t="s">
        <v>727</v>
      </c>
      <c r="F243" s="348" t="s">
        <v>63</v>
      </c>
      <c r="G243" s="348" t="s">
        <v>63</v>
      </c>
      <c r="H243" s="354" t="s">
        <v>791</v>
      </c>
      <c r="I243" s="348" t="s">
        <v>722</v>
      </c>
      <c r="J243" s="150">
        <v>47938953</v>
      </c>
      <c r="O243" s="351"/>
      <c r="S243" s="145"/>
      <c r="T243" s="145"/>
      <c r="U243" s="145"/>
      <c r="V243" s="145"/>
      <c r="W243" s="145"/>
      <c r="X243" s="145"/>
      <c r="Y243" s="145"/>
      <c r="Z243" s="145"/>
      <c r="AA243" s="145"/>
      <c r="AB243" s="145"/>
      <c r="AC243" s="145"/>
      <c r="AD243" s="145"/>
      <c r="AE243" s="145"/>
      <c r="AF243" s="145"/>
      <c r="AG243" s="145"/>
      <c r="AH243" s="145"/>
      <c r="AI243" s="145"/>
    </row>
    <row r="244" spans="2:35" s="111" customFormat="1" x14ac:dyDescent="0.15">
      <c r="B244" s="350" t="e">
        <f>VLOOKUP(C244,[1]!Companies[#Data],3,FALSE)</f>
        <v>#REF!</v>
      </c>
      <c r="C244" s="354" t="s">
        <v>791</v>
      </c>
      <c r="D244" s="348" t="s">
        <v>761</v>
      </c>
      <c r="E244" s="348" t="s">
        <v>735</v>
      </c>
      <c r="F244" s="348" t="s">
        <v>63</v>
      </c>
      <c r="G244" s="348" t="s">
        <v>63</v>
      </c>
      <c r="H244" s="354" t="s">
        <v>791</v>
      </c>
      <c r="I244" s="348" t="s">
        <v>722</v>
      </c>
      <c r="J244" s="150">
        <v>2845075</v>
      </c>
      <c r="O244" s="351"/>
      <c r="S244" s="145"/>
      <c r="T244" s="145"/>
      <c r="U244" s="145"/>
      <c r="V244" s="145"/>
      <c r="W244" s="145"/>
      <c r="X244" s="145"/>
      <c r="Y244" s="145"/>
      <c r="Z244" s="145"/>
      <c r="AA244" s="145"/>
      <c r="AB244" s="145"/>
      <c r="AC244" s="145"/>
      <c r="AD244" s="145"/>
      <c r="AE244" s="145"/>
      <c r="AF244" s="145"/>
      <c r="AG244" s="145"/>
      <c r="AH244" s="145"/>
      <c r="AI244" s="145"/>
    </row>
    <row r="245" spans="2:35" s="111" customFormat="1" ht="34" x14ac:dyDescent="0.15">
      <c r="B245" s="350" t="e">
        <f>VLOOKUP(C245,[1]!Companies[#Data],3,FALSE)</f>
        <v>#REF!</v>
      </c>
      <c r="C245" s="354" t="s">
        <v>791</v>
      </c>
      <c r="D245" s="348" t="s">
        <v>761</v>
      </c>
      <c r="E245" s="349" t="s">
        <v>763</v>
      </c>
      <c r="F245" s="348" t="s">
        <v>63</v>
      </c>
      <c r="G245" s="348" t="s">
        <v>63</v>
      </c>
      <c r="H245" s="354" t="s">
        <v>791</v>
      </c>
      <c r="I245" s="348" t="s">
        <v>722</v>
      </c>
      <c r="J245" s="150">
        <v>131428564</v>
      </c>
      <c r="O245" s="351"/>
      <c r="S245" s="145"/>
      <c r="T245" s="145"/>
      <c r="U245" s="145"/>
      <c r="V245" s="145"/>
      <c r="W245" s="145"/>
      <c r="X245" s="145"/>
      <c r="Y245" s="145"/>
      <c r="Z245" s="145"/>
      <c r="AA245" s="145"/>
      <c r="AB245" s="145"/>
      <c r="AC245" s="145"/>
      <c r="AD245" s="145"/>
      <c r="AE245" s="145"/>
      <c r="AF245" s="145"/>
      <c r="AG245" s="145"/>
      <c r="AH245" s="145"/>
      <c r="AI245" s="145"/>
    </row>
    <row r="246" spans="2:35" s="111" customFormat="1" x14ac:dyDescent="0.15">
      <c r="B246" s="350" t="e">
        <f>VLOOKUP(C246,[1]!Companies[#Data],3,FALSE)</f>
        <v>#REF!</v>
      </c>
      <c r="C246" s="354" t="s">
        <v>791</v>
      </c>
      <c r="D246" s="353" t="s">
        <v>729</v>
      </c>
      <c r="E246" s="348" t="s">
        <v>740</v>
      </c>
      <c r="F246" s="348" t="s">
        <v>63</v>
      </c>
      <c r="G246" s="348" t="s">
        <v>63</v>
      </c>
      <c r="H246" s="354" t="s">
        <v>791</v>
      </c>
      <c r="I246" s="348" t="s">
        <v>722</v>
      </c>
      <c r="J246" s="150">
        <v>1254586</v>
      </c>
      <c r="O246" s="351"/>
      <c r="S246" s="145"/>
      <c r="T246" s="145"/>
      <c r="U246" s="145"/>
      <c r="V246" s="145"/>
      <c r="W246" s="145"/>
      <c r="X246" s="145"/>
      <c r="Y246" s="145"/>
      <c r="Z246" s="145"/>
      <c r="AA246" s="145"/>
      <c r="AB246" s="145"/>
      <c r="AC246" s="145"/>
      <c r="AD246" s="145"/>
      <c r="AE246" s="145"/>
      <c r="AF246" s="145"/>
      <c r="AG246" s="145"/>
      <c r="AH246" s="145"/>
      <c r="AI246" s="145"/>
    </row>
    <row r="247" spans="2:35" s="111" customFormat="1" x14ac:dyDescent="0.15">
      <c r="B247" s="350" t="e">
        <f>VLOOKUP(C247,[1]!Companies[#Data],3,FALSE)</f>
        <v>#REF!</v>
      </c>
      <c r="C247" s="354" t="s">
        <v>791</v>
      </c>
      <c r="D247" s="353" t="s">
        <v>729</v>
      </c>
      <c r="E247" s="348" t="s">
        <v>743</v>
      </c>
      <c r="F247" s="348" t="s">
        <v>63</v>
      </c>
      <c r="G247" s="348" t="s">
        <v>63</v>
      </c>
      <c r="H247" s="354" t="s">
        <v>791</v>
      </c>
      <c r="I247" s="348" t="s">
        <v>722</v>
      </c>
      <c r="J247" s="150">
        <v>714676713</v>
      </c>
      <c r="O247" s="351"/>
      <c r="S247" s="145"/>
      <c r="T247" s="145"/>
      <c r="U247" s="145"/>
      <c r="V247" s="145"/>
      <c r="W247" s="145"/>
      <c r="X247" s="145"/>
      <c r="Y247" s="145"/>
      <c r="Z247" s="145"/>
      <c r="AA247" s="145"/>
      <c r="AB247" s="145"/>
      <c r="AC247" s="145"/>
      <c r="AD247" s="145"/>
      <c r="AE247" s="145"/>
      <c r="AF247" s="145"/>
      <c r="AG247" s="145"/>
      <c r="AH247" s="145"/>
      <c r="AI247" s="145"/>
    </row>
    <row r="248" spans="2:35" s="111" customFormat="1" x14ac:dyDescent="0.15">
      <c r="B248" s="350" t="e">
        <f>VLOOKUP(C248,[1]!Companies[#Data],3,FALSE)</f>
        <v>#REF!</v>
      </c>
      <c r="C248" s="354" t="s">
        <v>791</v>
      </c>
      <c r="D248" s="353" t="s">
        <v>729</v>
      </c>
      <c r="E248" s="348" t="s">
        <v>756</v>
      </c>
      <c r="F248" s="348" t="s">
        <v>63</v>
      </c>
      <c r="G248" s="348" t="s">
        <v>63</v>
      </c>
      <c r="H248" s="354" t="s">
        <v>791</v>
      </c>
      <c r="I248" s="348" t="s">
        <v>722</v>
      </c>
      <c r="J248" s="150">
        <v>4861028</v>
      </c>
      <c r="O248" s="351"/>
      <c r="S248" s="145"/>
      <c r="T248" s="145"/>
      <c r="U248" s="145"/>
      <c r="V248" s="145"/>
      <c r="W248" s="145"/>
      <c r="X248" s="145"/>
      <c r="Y248" s="145"/>
      <c r="Z248" s="145"/>
      <c r="AA248" s="145"/>
      <c r="AB248" s="145"/>
      <c r="AC248" s="145"/>
      <c r="AD248" s="145"/>
      <c r="AE248" s="145"/>
      <c r="AF248" s="145"/>
      <c r="AG248" s="145"/>
      <c r="AH248" s="145"/>
      <c r="AI248" s="145"/>
    </row>
    <row r="249" spans="2:35" s="111" customFormat="1" x14ac:dyDescent="0.15">
      <c r="B249" s="350" t="e">
        <f>VLOOKUP(C249,[1]!Companies[#Data],3,FALSE)</f>
        <v>#REF!</v>
      </c>
      <c r="C249" s="354" t="s">
        <v>791</v>
      </c>
      <c r="D249" s="353" t="s">
        <v>729</v>
      </c>
      <c r="E249" s="348" t="s">
        <v>745</v>
      </c>
      <c r="F249" s="348" t="s">
        <v>63</v>
      </c>
      <c r="G249" s="348" t="s">
        <v>63</v>
      </c>
      <c r="H249" s="354" t="s">
        <v>791</v>
      </c>
      <c r="I249" s="348" t="s">
        <v>722</v>
      </c>
      <c r="J249" s="150">
        <v>2430514</v>
      </c>
      <c r="O249" s="351"/>
      <c r="S249" s="145"/>
      <c r="T249" s="145"/>
      <c r="U249" s="145"/>
      <c r="V249" s="145"/>
      <c r="W249" s="145"/>
      <c r="X249" s="145"/>
      <c r="Y249" s="145"/>
      <c r="Z249" s="145"/>
      <c r="AA249" s="145"/>
      <c r="AB249" s="145"/>
      <c r="AC249" s="145"/>
      <c r="AD249" s="145"/>
      <c r="AE249" s="145"/>
      <c r="AF249" s="145"/>
      <c r="AG249" s="145"/>
      <c r="AH249" s="145"/>
      <c r="AI249" s="145"/>
    </row>
    <row r="250" spans="2:35" s="111" customFormat="1" x14ac:dyDescent="0.15">
      <c r="B250" s="350" t="e">
        <f>VLOOKUP(C250,[1]!Companies[#Data],3,FALSE)</f>
        <v>#REF!</v>
      </c>
      <c r="C250" s="354" t="s">
        <v>791</v>
      </c>
      <c r="D250" s="353" t="s">
        <v>729</v>
      </c>
      <c r="E250" s="348" t="s">
        <v>746</v>
      </c>
      <c r="F250" s="348" t="s">
        <v>63</v>
      </c>
      <c r="G250" s="348" t="s">
        <v>63</v>
      </c>
      <c r="H250" s="354" t="s">
        <v>791</v>
      </c>
      <c r="I250" s="348" t="s">
        <v>722</v>
      </c>
      <c r="J250" s="150">
        <v>2430514</v>
      </c>
      <c r="O250" s="351"/>
      <c r="S250" s="145"/>
      <c r="T250" s="145"/>
      <c r="U250" s="145"/>
      <c r="V250" s="145"/>
      <c r="W250" s="145"/>
      <c r="X250" s="145"/>
      <c r="Y250" s="145"/>
      <c r="Z250" s="145"/>
      <c r="AA250" s="145"/>
      <c r="AB250" s="145"/>
      <c r="AC250" s="145"/>
      <c r="AD250" s="145"/>
      <c r="AE250" s="145"/>
      <c r="AF250" s="145"/>
      <c r="AG250" s="145"/>
      <c r="AH250" s="145"/>
      <c r="AI250" s="145"/>
    </row>
    <row r="251" spans="2:35" s="111" customFormat="1" x14ac:dyDescent="0.15">
      <c r="B251" s="350" t="e">
        <f>VLOOKUP(C251,[1]!Companies[#Data],3,FALSE)</f>
        <v>#REF!</v>
      </c>
      <c r="C251" s="354" t="s">
        <v>791</v>
      </c>
      <c r="D251" s="353" t="s">
        <v>729</v>
      </c>
      <c r="E251" s="348" t="s">
        <v>753</v>
      </c>
      <c r="F251" s="348" t="s">
        <v>63</v>
      </c>
      <c r="G251" s="348" t="s">
        <v>63</v>
      </c>
      <c r="H251" s="354" t="s">
        <v>791</v>
      </c>
      <c r="I251" s="348" t="s">
        <v>722</v>
      </c>
      <c r="J251" s="150">
        <v>1863830793</v>
      </c>
      <c r="O251" s="351"/>
      <c r="S251" s="145"/>
      <c r="T251" s="145"/>
      <c r="U251" s="145"/>
      <c r="V251" s="145"/>
      <c r="W251" s="145"/>
      <c r="X251" s="145"/>
      <c r="Y251" s="145"/>
      <c r="Z251" s="145"/>
      <c r="AA251" s="145"/>
      <c r="AB251" s="145"/>
      <c r="AC251" s="145"/>
      <c r="AD251" s="145"/>
      <c r="AE251" s="145"/>
      <c r="AF251" s="145"/>
      <c r="AG251" s="145"/>
      <c r="AH251" s="145"/>
      <c r="AI251" s="145"/>
    </row>
    <row r="252" spans="2:35" s="111" customFormat="1" x14ac:dyDescent="0.15">
      <c r="B252" s="350" t="e">
        <f>VLOOKUP(C252,[1]!Companies[#Data],3,FALSE)</f>
        <v>#REF!</v>
      </c>
      <c r="C252" s="357" t="s">
        <v>656</v>
      </c>
      <c r="D252" s="348" t="s">
        <v>761</v>
      </c>
      <c r="E252" s="348" t="s">
        <v>726</v>
      </c>
      <c r="F252" s="348" t="s">
        <v>63</v>
      </c>
      <c r="G252" s="348" t="s">
        <v>63</v>
      </c>
      <c r="H252" s="357" t="s">
        <v>656</v>
      </c>
      <c r="I252" s="348" t="s">
        <v>722</v>
      </c>
      <c r="J252" s="150">
        <v>43884017</v>
      </c>
      <c r="O252" s="351"/>
      <c r="S252" s="145"/>
      <c r="T252" s="145"/>
      <c r="U252" s="145"/>
      <c r="V252" s="145"/>
      <c r="W252" s="145"/>
      <c r="X252" s="145"/>
      <c r="Y252" s="145"/>
      <c r="Z252" s="145"/>
      <c r="AA252" s="145"/>
      <c r="AB252" s="145"/>
      <c r="AC252" s="145"/>
      <c r="AD252" s="145"/>
      <c r="AE252" s="145"/>
      <c r="AF252" s="145"/>
      <c r="AG252" s="145"/>
      <c r="AH252" s="145"/>
      <c r="AI252" s="145"/>
    </row>
    <row r="253" spans="2:35" s="111" customFormat="1" x14ac:dyDescent="0.15">
      <c r="B253" s="350" t="e">
        <f>VLOOKUP(C253,[1]!Companies[#Data],3,FALSE)</f>
        <v>#REF!</v>
      </c>
      <c r="C253" s="357" t="s">
        <v>656</v>
      </c>
      <c r="D253" s="348" t="s">
        <v>761</v>
      </c>
      <c r="E253" s="348" t="s">
        <v>727</v>
      </c>
      <c r="F253" s="348" t="s">
        <v>63</v>
      </c>
      <c r="G253" s="348" t="s">
        <v>63</v>
      </c>
      <c r="H253" s="357" t="s">
        <v>656</v>
      </c>
      <c r="I253" s="348" t="s">
        <v>722</v>
      </c>
      <c r="J253" s="150">
        <v>4388401</v>
      </c>
      <c r="O253" s="351"/>
      <c r="S253" s="145"/>
      <c r="T253" s="145"/>
      <c r="U253" s="145"/>
      <c r="V253" s="145"/>
      <c r="W253" s="145"/>
      <c r="X253" s="145"/>
      <c r="Y253" s="145"/>
      <c r="Z253" s="145"/>
      <c r="AA253" s="145"/>
      <c r="AB253" s="145"/>
      <c r="AC253" s="145"/>
      <c r="AD253" s="145"/>
      <c r="AE253" s="145"/>
      <c r="AF253" s="145"/>
      <c r="AG253" s="145"/>
      <c r="AH253" s="145"/>
      <c r="AI253" s="145"/>
    </row>
    <row r="254" spans="2:35" s="111" customFormat="1" x14ac:dyDescent="0.15">
      <c r="B254" s="350" t="e">
        <f>VLOOKUP(C254,[1]!Companies[#Data],3,FALSE)</f>
        <v>#REF!</v>
      </c>
      <c r="C254" s="357" t="s">
        <v>656</v>
      </c>
      <c r="D254" s="348" t="s">
        <v>761</v>
      </c>
      <c r="E254" s="348" t="s">
        <v>735</v>
      </c>
      <c r="F254" s="348" t="s">
        <v>63</v>
      </c>
      <c r="G254" s="348" t="s">
        <v>63</v>
      </c>
      <c r="H254" s="357" t="s">
        <v>656</v>
      </c>
      <c r="I254" s="348" t="s">
        <v>722</v>
      </c>
      <c r="J254" s="150">
        <v>201102</v>
      </c>
      <c r="O254" s="351"/>
      <c r="S254" s="145"/>
      <c r="T254" s="145"/>
      <c r="U254" s="145"/>
      <c r="V254" s="145"/>
      <c r="W254" s="145"/>
      <c r="X254" s="145"/>
      <c r="Y254" s="145"/>
      <c r="Z254" s="145"/>
      <c r="AA254" s="145"/>
      <c r="AB254" s="145"/>
      <c r="AC254" s="145"/>
      <c r="AD254" s="145"/>
      <c r="AE254" s="145"/>
      <c r="AF254" s="145"/>
      <c r="AG254" s="145"/>
      <c r="AH254" s="145"/>
      <c r="AI254" s="145"/>
    </row>
    <row r="255" spans="2:35" s="111" customFormat="1" x14ac:dyDescent="0.15">
      <c r="B255" s="350" t="e">
        <f>VLOOKUP(C255,[1]!Companies[#Data],3,FALSE)</f>
        <v>#REF!</v>
      </c>
      <c r="C255" s="352" t="s">
        <v>792</v>
      </c>
      <c r="D255" s="348" t="s">
        <v>761</v>
      </c>
      <c r="E255" s="348" t="s">
        <v>764</v>
      </c>
      <c r="F255" s="348" t="s">
        <v>63</v>
      </c>
      <c r="G255" s="348" t="s">
        <v>63</v>
      </c>
      <c r="H255" s="352" t="s">
        <v>792</v>
      </c>
      <c r="I255" s="348" t="s">
        <v>722</v>
      </c>
      <c r="J255" s="150">
        <v>8893519</v>
      </c>
      <c r="O255" s="351"/>
      <c r="S255" s="145"/>
      <c r="T255" s="145"/>
      <c r="U255" s="145"/>
      <c r="V255" s="145"/>
      <c r="W255" s="145"/>
      <c r="X255" s="145"/>
      <c r="Y255" s="145"/>
      <c r="Z255" s="145"/>
      <c r="AA255" s="145"/>
      <c r="AB255" s="145"/>
      <c r="AC255" s="145"/>
      <c r="AD255" s="145"/>
      <c r="AE255" s="145"/>
      <c r="AF255" s="145"/>
      <c r="AG255" s="145"/>
      <c r="AH255" s="145"/>
      <c r="AI255" s="145"/>
    </row>
    <row r="256" spans="2:35" s="111" customFormat="1" x14ac:dyDescent="0.15">
      <c r="B256" s="350" t="e">
        <f>VLOOKUP(C256,[1]!Companies[#Data],3,FALSE)</f>
        <v>#REF!</v>
      </c>
      <c r="C256" s="352" t="s">
        <v>792</v>
      </c>
      <c r="D256" s="353" t="s">
        <v>729</v>
      </c>
      <c r="E256" s="348" t="s">
        <v>743</v>
      </c>
      <c r="F256" s="348" t="s">
        <v>63</v>
      </c>
      <c r="G256" s="348" t="s">
        <v>63</v>
      </c>
      <c r="H256" s="352" t="s">
        <v>792</v>
      </c>
      <c r="I256" s="348" t="s">
        <v>722</v>
      </c>
      <c r="J256" s="150">
        <v>2061943</v>
      </c>
      <c r="O256" s="351"/>
      <c r="S256" s="145"/>
      <c r="T256" s="145"/>
      <c r="U256" s="145"/>
      <c r="V256" s="145"/>
      <c r="W256" s="145"/>
      <c r="X256" s="145"/>
      <c r="Y256" s="145"/>
      <c r="Z256" s="145"/>
      <c r="AA256" s="145"/>
      <c r="AB256" s="145"/>
      <c r="AC256" s="145"/>
      <c r="AD256" s="145"/>
      <c r="AE256" s="145"/>
      <c r="AF256" s="145"/>
      <c r="AG256" s="145"/>
      <c r="AH256" s="145"/>
      <c r="AI256" s="145"/>
    </row>
    <row r="257" spans="2:35" s="111" customFormat="1" x14ac:dyDescent="0.15">
      <c r="B257" s="350" t="e">
        <f>VLOOKUP(C257,[1]!Companies[#Data],3,FALSE)</f>
        <v>#REF!</v>
      </c>
      <c r="C257" s="352" t="s">
        <v>792</v>
      </c>
      <c r="D257" s="353" t="s">
        <v>729</v>
      </c>
      <c r="E257" s="348" t="s">
        <v>741</v>
      </c>
      <c r="F257" s="348" t="s">
        <v>63</v>
      </c>
      <c r="G257" s="348" t="s">
        <v>63</v>
      </c>
      <c r="H257" s="352" t="s">
        <v>792</v>
      </c>
      <c r="I257" s="348" t="s">
        <v>722</v>
      </c>
      <c r="J257" s="150">
        <v>20301000</v>
      </c>
      <c r="O257" s="351"/>
      <c r="S257" s="145"/>
      <c r="T257" s="145"/>
      <c r="U257" s="145"/>
      <c r="V257" s="145"/>
      <c r="W257" s="145"/>
      <c r="X257" s="145"/>
      <c r="Y257" s="145"/>
      <c r="Z257" s="145"/>
      <c r="AA257" s="145"/>
      <c r="AB257" s="145"/>
      <c r="AC257" s="145"/>
      <c r="AD257" s="145"/>
      <c r="AE257" s="145"/>
      <c r="AF257" s="145"/>
      <c r="AG257" s="145"/>
      <c r="AH257" s="145"/>
      <c r="AI257" s="145"/>
    </row>
    <row r="258" spans="2:35" s="111" customFormat="1" x14ac:dyDescent="0.15">
      <c r="B258" s="350" t="e">
        <f>VLOOKUP(C258,[1]!Companies[#Data],3,FALSE)</f>
        <v>#REF!</v>
      </c>
      <c r="C258" s="352" t="s">
        <v>792</v>
      </c>
      <c r="D258" s="353" t="s">
        <v>729</v>
      </c>
      <c r="E258" s="348" t="s">
        <v>744</v>
      </c>
      <c r="F258" s="348" t="s">
        <v>63</v>
      </c>
      <c r="G258" s="348" t="s">
        <v>63</v>
      </c>
      <c r="H258" s="352" t="s">
        <v>792</v>
      </c>
      <c r="I258" s="348" t="s">
        <v>722</v>
      </c>
      <c r="J258" s="150">
        <v>270708</v>
      </c>
      <c r="O258" s="351"/>
      <c r="S258" s="145"/>
      <c r="T258" s="145"/>
      <c r="U258" s="145"/>
      <c r="V258" s="145"/>
      <c r="W258" s="145"/>
      <c r="X258" s="145"/>
      <c r="Y258" s="145"/>
      <c r="Z258" s="145"/>
      <c r="AA258" s="145"/>
      <c r="AB258" s="145"/>
      <c r="AC258" s="145"/>
      <c r="AD258" s="145"/>
      <c r="AE258" s="145"/>
      <c r="AF258" s="145"/>
      <c r="AG258" s="145"/>
      <c r="AH258" s="145"/>
      <c r="AI258" s="145"/>
    </row>
    <row r="259" spans="2:35" s="111" customFormat="1" x14ac:dyDescent="0.15">
      <c r="B259" s="350" t="e">
        <f>VLOOKUP(C259,[1]!Companies[#Data],3,FALSE)</f>
        <v>#REF!</v>
      </c>
      <c r="C259" s="352" t="s">
        <v>792</v>
      </c>
      <c r="D259" s="353" t="s">
        <v>729</v>
      </c>
      <c r="E259" s="348" t="s">
        <v>756</v>
      </c>
      <c r="F259" s="348" t="s">
        <v>63</v>
      </c>
      <c r="G259" s="348" t="s">
        <v>63</v>
      </c>
      <c r="H259" s="352" t="s">
        <v>792</v>
      </c>
      <c r="I259" s="348" t="s">
        <v>722</v>
      </c>
      <c r="J259" s="150">
        <v>11604072</v>
      </c>
      <c r="O259" s="351"/>
      <c r="S259" s="145"/>
      <c r="T259" s="145"/>
      <c r="U259" s="145"/>
      <c r="V259" s="145"/>
      <c r="W259" s="145"/>
      <c r="X259" s="145"/>
      <c r="Y259" s="145"/>
      <c r="Z259" s="145"/>
      <c r="AA259" s="145"/>
      <c r="AB259" s="145"/>
      <c r="AC259" s="145"/>
      <c r="AD259" s="145"/>
      <c r="AE259" s="145"/>
      <c r="AF259" s="145"/>
      <c r="AG259" s="145"/>
      <c r="AH259" s="145"/>
      <c r="AI259" s="145"/>
    </row>
    <row r="260" spans="2:35" s="111" customFormat="1" x14ac:dyDescent="0.15">
      <c r="B260" s="350" t="e">
        <f>VLOOKUP(C260,[1]!Companies[#Data],3,FALSE)</f>
        <v>#REF!</v>
      </c>
      <c r="C260" s="352" t="s">
        <v>792</v>
      </c>
      <c r="D260" s="353" t="s">
        <v>729</v>
      </c>
      <c r="E260" s="348" t="s">
        <v>745</v>
      </c>
      <c r="F260" s="348" t="s">
        <v>63</v>
      </c>
      <c r="G260" s="348" t="s">
        <v>63</v>
      </c>
      <c r="H260" s="352" t="s">
        <v>792</v>
      </c>
      <c r="I260" s="348" t="s">
        <v>722</v>
      </c>
      <c r="J260" s="150">
        <v>5243931</v>
      </c>
      <c r="O260" s="351"/>
      <c r="S260" s="145"/>
      <c r="T260" s="145"/>
      <c r="U260" s="145"/>
      <c r="V260" s="145"/>
      <c r="W260" s="145"/>
      <c r="X260" s="145"/>
      <c r="Y260" s="145"/>
      <c r="Z260" s="145"/>
      <c r="AA260" s="145"/>
      <c r="AB260" s="145"/>
      <c r="AC260" s="145"/>
      <c r="AD260" s="145"/>
      <c r="AE260" s="145"/>
      <c r="AF260" s="145"/>
      <c r="AG260" s="145"/>
      <c r="AH260" s="145"/>
      <c r="AI260" s="145"/>
    </row>
    <row r="261" spans="2:35" s="111" customFormat="1" x14ac:dyDescent="0.15">
      <c r="B261" s="350" t="e">
        <f>VLOOKUP(C261,[1]!Companies[#Data],3,FALSE)</f>
        <v>#REF!</v>
      </c>
      <c r="C261" s="352" t="s">
        <v>792</v>
      </c>
      <c r="D261" s="353" t="s">
        <v>729</v>
      </c>
      <c r="E261" s="348" t="s">
        <v>746</v>
      </c>
      <c r="F261" s="348" t="s">
        <v>63</v>
      </c>
      <c r="G261" s="348" t="s">
        <v>63</v>
      </c>
      <c r="H261" s="352" t="s">
        <v>792</v>
      </c>
      <c r="I261" s="348" t="s">
        <v>722</v>
      </c>
      <c r="J261" s="150">
        <v>5243931</v>
      </c>
      <c r="O261" s="351"/>
      <c r="S261" s="145"/>
      <c r="T261" s="145"/>
      <c r="U261" s="145"/>
      <c r="V261" s="145"/>
      <c r="W261" s="145"/>
      <c r="X261" s="145"/>
      <c r="Y261" s="145"/>
      <c r="Z261" s="145"/>
      <c r="AA261" s="145"/>
      <c r="AB261" s="145"/>
      <c r="AC261" s="145"/>
      <c r="AD261" s="145"/>
      <c r="AE261" s="145"/>
      <c r="AF261" s="145"/>
      <c r="AG261" s="145"/>
      <c r="AH261" s="145"/>
      <c r="AI261" s="145"/>
    </row>
    <row r="262" spans="2:35" s="111" customFormat="1" x14ac:dyDescent="0.15">
      <c r="B262" s="350" t="e">
        <f>VLOOKUP(C262,[1]!Companies[#Data],3,FALSE)</f>
        <v>#REF!</v>
      </c>
      <c r="C262" s="352" t="s">
        <v>792</v>
      </c>
      <c r="D262" s="353" t="s">
        <v>729</v>
      </c>
      <c r="E262" s="348" t="s">
        <v>750</v>
      </c>
      <c r="F262" s="348" t="s">
        <v>63</v>
      </c>
      <c r="G262" s="348" t="s">
        <v>63</v>
      </c>
      <c r="H262" s="352" t="s">
        <v>792</v>
      </c>
      <c r="I262" s="348" t="s">
        <v>722</v>
      </c>
      <c r="J262" s="150">
        <v>13534000</v>
      </c>
      <c r="O262" s="351"/>
      <c r="S262" s="145"/>
      <c r="T262" s="145"/>
      <c r="U262" s="145"/>
      <c r="V262" s="145"/>
      <c r="W262" s="145"/>
      <c r="X262" s="145"/>
      <c r="Y262" s="145"/>
      <c r="Z262" s="145"/>
      <c r="AA262" s="145"/>
      <c r="AB262" s="145"/>
      <c r="AC262" s="145"/>
      <c r="AD262" s="145"/>
      <c r="AE262" s="145"/>
      <c r="AF262" s="145"/>
      <c r="AG262" s="145"/>
      <c r="AH262" s="145"/>
      <c r="AI262" s="145"/>
    </row>
    <row r="263" spans="2:35" s="111" customFormat="1" x14ac:dyDescent="0.15">
      <c r="B263" s="350" t="e">
        <f>VLOOKUP(C263,[1]!Companies[#Data],3,FALSE)</f>
        <v>#REF!</v>
      </c>
      <c r="C263" s="352" t="s">
        <v>792</v>
      </c>
      <c r="D263" s="353" t="s">
        <v>729</v>
      </c>
      <c r="E263" s="348" t="s">
        <v>751</v>
      </c>
      <c r="F263" s="348" t="s">
        <v>63</v>
      </c>
      <c r="G263" s="348" t="s">
        <v>63</v>
      </c>
      <c r="H263" s="352" t="s">
        <v>792</v>
      </c>
      <c r="I263" s="348" t="s">
        <v>722</v>
      </c>
      <c r="J263" s="150">
        <v>3014490</v>
      </c>
      <c r="O263" s="351"/>
      <c r="S263" s="145"/>
      <c r="T263" s="145"/>
      <c r="U263" s="145"/>
      <c r="V263" s="145"/>
      <c r="W263" s="145"/>
      <c r="X263" s="145"/>
      <c r="Y263" s="145"/>
      <c r="Z263" s="145"/>
      <c r="AA263" s="145"/>
      <c r="AB263" s="145"/>
      <c r="AC263" s="145"/>
      <c r="AD263" s="145"/>
      <c r="AE263" s="145"/>
      <c r="AF263" s="145"/>
      <c r="AG263" s="145"/>
      <c r="AH263" s="145"/>
      <c r="AI263" s="145"/>
    </row>
    <row r="264" spans="2:35" s="111" customFormat="1" x14ac:dyDescent="0.15">
      <c r="B264" s="350" t="e">
        <f>VLOOKUP(C264,[1]!Companies[#Data],3,FALSE)</f>
        <v>#REF!</v>
      </c>
      <c r="C264" s="354" t="s">
        <v>640</v>
      </c>
      <c r="D264" s="348" t="s">
        <v>761</v>
      </c>
      <c r="E264" s="348" t="s">
        <v>735</v>
      </c>
      <c r="F264" s="348" t="s">
        <v>63</v>
      </c>
      <c r="G264" s="348" t="s">
        <v>63</v>
      </c>
      <c r="H264" s="354" t="s">
        <v>640</v>
      </c>
      <c r="I264" s="348" t="s">
        <v>722</v>
      </c>
      <c r="J264" s="150">
        <v>464803</v>
      </c>
      <c r="O264" s="351"/>
      <c r="S264" s="145"/>
      <c r="T264" s="145"/>
      <c r="U264" s="145"/>
      <c r="V264" s="145"/>
      <c r="W264" s="145"/>
      <c r="X264" s="145"/>
      <c r="Y264" s="145"/>
      <c r="Z264" s="145"/>
      <c r="AA264" s="145"/>
      <c r="AB264" s="145"/>
      <c r="AC264" s="145"/>
      <c r="AD264" s="145"/>
      <c r="AE264" s="145"/>
      <c r="AF264" s="145"/>
      <c r="AG264" s="145"/>
      <c r="AH264" s="145"/>
      <c r="AI264" s="145"/>
    </row>
    <row r="265" spans="2:35" s="111" customFormat="1" x14ac:dyDescent="0.15">
      <c r="B265" s="350" t="e">
        <f>VLOOKUP(C265,[1]!Companies[#Data],3,FALSE)</f>
        <v>#REF!</v>
      </c>
      <c r="C265" s="354" t="s">
        <v>640</v>
      </c>
      <c r="D265" s="353" t="s">
        <v>729</v>
      </c>
      <c r="E265" s="348" t="s">
        <v>745</v>
      </c>
      <c r="F265" s="348" t="s">
        <v>63</v>
      </c>
      <c r="G265" s="348" t="s">
        <v>63</v>
      </c>
      <c r="H265" s="354" t="s">
        <v>640</v>
      </c>
      <c r="I265" s="348" t="s">
        <v>722</v>
      </c>
      <c r="J265" s="150">
        <v>338960</v>
      </c>
      <c r="O265" s="351"/>
      <c r="S265" s="145"/>
      <c r="T265" s="145"/>
      <c r="U265" s="145"/>
      <c r="V265" s="145"/>
      <c r="W265" s="145"/>
      <c r="X265" s="145"/>
      <c r="Y265" s="145"/>
      <c r="Z265" s="145"/>
      <c r="AA265" s="145"/>
      <c r="AB265" s="145"/>
      <c r="AC265" s="145"/>
      <c r="AD265" s="145"/>
      <c r="AE265" s="145"/>
      <c r="AF265" s="145"/>
      <c r="AG265" s="145"/>
      <c r="AH265" s="145"/>
      <c r="AI265" s="145"/>
    </row>
    <row r="266" spans="2:35" s="111" customFormat="1" x14ac:dyDescent="0.15">
      <c r="B266" s="350" t="e">
        <f>VLOOKUP(C266,[1]!Companies[#Data],3,FALSE)</f>
        <v>#REF!</v>
      </c>
      <c r="C266" s="354" t="s">
        <v>640</v>
      </c>
      <c r="D266" s="353" t="s">
        <v>729</v>
      </c>
      <c r="E266" s="348" t="s">
        <v>746</v>
      </c>
      <c r="F266" s="348" t="s">
        <v>63</v>
      </c>
      <c r="G266" s="348" t="s">
        <v>63</v>
      </c>
      <c r="H266" s="354" t="s">
        <v>640</v>
      </c>
      <c r="I266" s="348" t="s">
        <v>722</v>
      </c>
      <c r="J266" s="150">
        <v>338960</v>
      </c>
      <c r="O266" s="351"/>
      <c r="S266" s="145"/>
      <c r="T266" s="145"/>
      <c r="U266" s="145"/>
      <c r="V266" s="145"/>
      <c r="W266" s="145"/>
      <c r="X266" s="145"/>
      <c r="Y266" s="145"/>
      <c r="Z266" s="145"/>
      <c r="AA266" s="145"/>
      <c r="AB266" s="145"/>
      <c r="AC266" s="145"/>
      <c r="AD266" s="145"/>
      <c r="AE266" s="145"/>
      <c r="AF266" s="145"/>
      <c r="AG266" s="145"/>
      <c r="AH266" s="145"/>
      <c r="AI266" s="145"/>
    </row>
    <row r="267" spans="2:35" s="111" customFormat="1" x14ac:dyDescent="0.15">
      <c r="B267" s="350" t="e">
        <f>VLOOKUP(C267,[1]!Companies[#Data],3,FALSE)</f>
        <v>#REF!</v>
      </c>
      <c r="C267" s="352" t="s">
        <v>793</v>
      </c>
      <c r="D267" s="348" t="s">
        <v>761</v>
      </c>
      <c r="E267" s="348" t="s">
        <v>727</v>
      </c>
      <c r="F267" s="348" t="s">
        <v>63</v>
      </c>
      <c r="G267" s="348" t="s">
        <v>63</v>
      </c>
      <c r="H267" s="352" t="s">
        <v>793</v>
      </c>
      <c r="I267" s="348" t="s">
        <v>722</v>
      </c>
      <c r="J267" s="150">
        <v>3319297</v>
      </c>
      <c r="O267" s="351"/>
      <c r="S267" s="145"/>
      <c r="T267" s="145"/>
      <c r="U267" s="145"/>
      <c r="V267" s="145"/>
      <c r="W267" s="145"/>
      <c r="X267" s="145"/>
      <c r="Y267" s="145"/>
      <c r="Z267" s="145"/>
      <c r="AA267" s="145"/>
      <c r="AB267" s="145"/>
      <c r="AC267" s="145"/>
      <c r="AD267" s="145"/>
      <c r="AE267" s="145"/>
      <c r="AF267" s="145"/>
      <c r="AG267" s="145"/>
      <c r="AH267" s="145"/>
      <c r="AI267" s="145"/>
    </row>
    <row r="268" spans="2:35" s="111" customFormat="1" x14ac:dyDescent="0.15">
      <c r="B268" s="350" t="e">
        <f>VLOOKUP(C268,[1]!Companies[#Data],3,FALSE)</f>
        <v>#REF!</v>
      </c>
      <c r="C268" s="352" t="s">
        <v>793</v>
      </c>
      <c r="D268" s="348" t="s">
        <v>761</v>
      </c>
      <c r="E268" s="348" t="s">
        <v>735</v>
      </c>
      <c r="F268" s="348" t="s">
        <v>63</v>
      </c>
      <c r="G268" s="348" t="s">
        <v>63</v>
      </c>
      <c r="H268" s="352" t="s">
        <v>793</v>
      </c>
      <c r="I268" s="348" t="s">
        <v>722</v>
      </c>
      <c r="J268" s="150">
        <v>756079</v>
      </c>
      <c r="O268" s="351"/>
      <c r="S268" s="145"/>
      <c r="T268" s="145"/>
      <c r="U268" s="145"/>
      <c r="V268" s="145"/>
      <c r="W268" s="145"/>
      <c r="X268" s="145"/>
      <c r="Y268" s="145"/>
      <c r="Z268" s="145"/>
      <c r="AA268" s="145"/>
      <c r="AB268" s="145"/>
      <c r="AC268" s="145"/>
      <c r="AD268" s="145"/>
      <c r="AE268" s="145"/>
      <c r="AF268" s="145"/>
      <c r="AG268" s="145"/>
      <c r="AH268" s="145"/>
      <c r="AI268" s="145"/>
    </row>
    <row r="269" spans="2:35" s="111" customFormat="1" x14ac:dyDescent="0.15">
      <c r="B269" s="350" t="e">
        <f>VLOOKUP(C269,[1]!Companies[#Data],3,FALSE)</f>
        <v>#REF!</v>
      </c>
      <c r="C269" s="352" t="s">
        <v>793</v>
      </c>
      <c r="D269" s="353" t="s">
        <v>729</v>
      </c>
      <c r="E269" s="348" t="s">
        <v>740</v>
      </c>
      <c r="F269" s="348" t="s">
        <v>63</v>
      </c>
      <c r="G269" s="348" t="s">
        <v>63</v>
      </c>
      <c r="H269" s="352" t="s">
        <v>793</v>
      </c>
      <c r="I269" s="348" t="s">
        <v>722</v>
      </c>
      <c r="J269" s="150">
        <v>19972977</v>
      </c>
      <c r="O269" s="351"/>
      <c r="S269" s="145"/>
      <c r="T269" s="145"/>
      <c r="U269" s="145"/>
      <c r="V269" s="145"/>
      <c r="W269" s="145"/>
      <c r="X269" s="145"/>
      <c r="Y269" s="145"/>
      <c r="Z269" s="145"/>
      <c r="AA269" s="145"/>
      <c r="AB269" s="145"/>
      <c r="AC269" s="145"/>
      <c r="AD269" s="145"/>
      <c r="AE269" s="145"/>
      <c r="AF269" s="145"/>
      <c r="AG269" s="145"/>
      <c r="AH269" s="145"/>
      <c r="AI269" s="145"/>
    </row>
    <row r="270" spans="2:35" s="111" customFormat="1" x14ac:dyDescent="0.15">
      <c r="B270" s="350" t="e">
        <f>VLOOKUP(C270,[1]!Companies[#Data],3,FALSE)</f>
        <v>#REF!</v>
      </c>
      <c r="C270" s="352" t="s">
        <v>793</v>
      </c>
      <c r="D270" s="353" t="s">
        <v>729</v>
      </c>
      <c r="E270" s="348" t="s">
        <v>764</v>
      </c>
      <c r="F270" s="348" t="s">
        <v>63</v>
      </c>
      <c r="G270" s="348" t="s">
        <v>63</v>
      </c>
      <c r="H270" s="352" t="s">
        <v>793</v>
      </c>
      <c r="I270" s="348" t="s">
        <v>722</v>
      </c>
      <c r="J270" s="150">
        <v>640019</v>
      </c>
      <c r="O270" s="351"/>
      <c r="S270" s="145"/>
      <c r="T270" s="145"/>
      <c r="U270" s="145"/>
      <c r="V270" s="145"/>
      <c r="W270" s="145"/>
      <c r="X270" s="145"/>
      <c r="Y270" s="145"/>
      <c r="Z270" s="145"/>
      <c r="AA270" s="145"/>
      <c r="AB270" s="145"/>
      <c r="AC270" s="145"/>
      <c r="AD270" s="145"/>
      <c r="AE270" s="145"/>
      <c r="AF270" s="145"/>
      <c r="AG270" s="145"/>
      <c r="AH270" s="145"/>
      <c r="AI270" s="145"/>
    </row>
    <row r="271" spans="2:35" s="111" customFormat="1" x14ac:dyDescent="0.15">
      <c r="B271" s="350" t="e">
        <f>VLOOKUP(C271,[1]!Companies[#Data],3,FALSE)</f>
        <v>#REF!</v>
      </c>
      <c r="C271" s="352" t="s">
        <v>793</v>
      </c>
      <c r="D271" s="353" t="s">
        <v>729</v>
      </c>
      <c r="E271" s="348" t="s">
        <v>754</v>
      </c>
      <c r="F271" s="348" t="s">
        <v>63</v>
      </c>
      <c r="G271" s="348" t="s">
        <v>63</v>
      </c>
      <c r="H271" s="352" t="s">
        <v>793</v>
      </c>
      <c r="I271" s="348" t="s">
        <v>722</v>
      </c>
      <c r="J271" s="150">
        <v>548223</v>
      </c>
      <c r="O271" s="351"/>
      <c r="S271" s="145"/>
      <c r="T271" s="145"/>
      <c r="U271" s="145"/>
      <c r="V271" s="145"/>
      <c r="W271" s="145"/>
      <c r="X271" s="145"/>
      <c r="Y271" s="145"/>
      <c r="Z271" s="145"/>
      <c r="AA271" s="145"/>
      <c r="AB271" s="145"/>
      <c r="AC271" s="145"/>
      <c r="AD271" s="145"/>
      <c r="AE271" s="145"/>
      <c r="AF271" s="145"/>
      <c r="AG271" s="145"/>
      <c r="AH271" s="145"/>
      <c r="AI271" s="145"/>
    </row>
    <row r="272" spans="2:35" s="111" customFormat="1" x14ac:dyDescent="0.15">
      <c r="B272" s="350" t="e">
        <f>VLOOKUP(C272,[1]!Companies[#Data],3,FALSE)</f>
        <v>#REF!</v>
      </c>
      <c r="C272" s="352" t="s">
        <v>793</v>
      </c>
      <c r="D272" s="353" t="s">
        <v>729</v>
      </c>
      <c r="E272" s="348" t="s">
        <v>745</v>
      </c>
      <c r="F272" s="348" t="s">
        <v>63</v>
      </c>
      <c r="G272" s="348" t="s">
        <v>63</v>
      </c>
      <c r="H272" s="352" t="s">
        <v>793</v>
      </c>
      <c r="I272" s="348" t="s">
        <v>722</v>
      </c>
      <c r="J272" s="150">
        <v>1834184</v>
      </c>
      <c r="O272" s="351"/>
      <c r="S272" s="145"/>
      <c r="T272" s="145"/>
      <c r="U272" s="145"/>
      <c r="V272" s="145"/>
      <c r="W272" s="145"/>
      <c r="X272" s="145"/>
      <c r="Y272" s="145"/>
      <c r="Z272" s="145"/>
      <c r="AA272" s="145"/>
      <c r="AB272" s="145"/>
      <c r="AC272" s="145"/>
      <c r="AD272" s="145"/>
      <c r="AE272" s="145"/>
      <c r="AF272" s="145"/>
      <c r="AG272" s="145"/>
      <c r="AH272" s="145"/>
      <c r="AI272" s="145"/>
    </row>
    <row r="273" spans="2:35" s="111" customFormat="1" x14ac:dyDescent="0.15">
      <c r="B273" s="350" t="e">
        <f>VLOOKUP(C273,[1]!Companies[#Data],3,FALSE)</f>
        <v>#REF!</v>
      </c>
      <c r="C273" s="352" t="s">
        <v>793</v>
      </c>
      <c r="D273" s="353" t="s">
        <v>729</v>
      </c>
      <c r="E273" s="348" t="s">
        <v>746</v>
      </c>
      <c r="F273" s="348" t="s">
        <v>63</v>
      </c>
      <c r="G273" s="348" t="s">
        <v>63</v>
      </c>
      <c r="H273" s="352" t="s">
        <v>793</v>
      </c>
      <c r="I273" s="348" t="s">
        <v>722</v>
      </c>
      <c r="J273" s="150">
        <v>1834184</v>
      </c>
      <c r="O273" s="351"/>
      <c r="S273" s="145"/>
      <c r="T273" s="145"/>
      <c r="U273" s="145"/>
      <c r="V273" s="145"/>
      <c r="W273" s="145"/>
      <c r="X273" s="145"/>
      <c r="Y273" s="145"/>
      <c r="Z273" s="145"/>
      <c r="AA273" s="145"/>
      <c r="AB273" s="145"/>
      <c r="AC273" s="145"/>
      <c r="AD273" s="145"/>
      <c r="AE273" s="145"/>
      <c r="AF273" s="145"/>
      <c r="AG273" s="145"/>
      <c r="AH273" s="145"/>
      <c r="AI273" s="145"/>
    </row>
    <row r="274" spans="2:35" s="111" customFormat="1" x14ac:dyDescent="0.15">
      <c r="B274" s="350" t="e">
        <f>VLOOKUP(C274,[1]!Companies[#Data],3,FALSE)</f>
        <v>#REF!</v>
      </c>
      <c r="C274" s="354" t="s">
        <v>794</v>
      </c>
      <c r="D274" s="348" t="s">
        <v>761</v>
      </c>
      <c r="E274" s="348" t="s">
        <v>762</v>
      </c>
      <c r="F274" s="348" t="s">
        <v>63</v>
      </c>
      <c r="G274" s="348" t="s">
        <v>63</v>
      </c>
      <c r="H274" s="354" t="s">
        <v>794</v>
      </c>
      <c r="I274" s="348" t="s">
        <v>722</v>
      </c>
      <c r="J274" s="150">
        <v>239544</v>
      </c>
      <c r="O274" s="351"/>
      <c r="S274" s="145"/>
      <c r="T274" s="145"/>
      <c r="U274" s="145"/>
      <c r="V274" s="145"/>
      <c r="W274" s="145"/>
      <c r="X274" s="145"/>
      <c r="Y274" s="145"/>
      <c r="Z274" s="145"/>
      <c r="AA274" s="145"/>
      <c r="AB274" s="145"/>
      <c r="AC274" s="145"/>
      <c r="AD274" s="145"/>
      <c r="AE274" s="145"/>
      <c r="AF274" s="145"/>
      <c r="AG274" s="145"/>
      <c r="AH274" s="145"/>
      <c r="AI274" s="145"/>
    </row>
    <row r="275" spans="2:35" s="111" customFormat="1" x14ac:dyDescent="0.15">
      <c r="B275" s="350" t="e">
        <f>VLOOKUP(C275,[1]!Companies[#Data],3,FALSE)</f>
        <v>#REF!</v>
      </c>
      <c r="C275" s="354" t="s">
        <v>794</v>
      </c>
      <c r="D275" s="348" t="s">
        <v>761</v>
      </c>
      <c r="E275" s="348" t="s">
        <v>735</v>
      </c>
      <c r="F275" s="348" t="s">
        <v>63</v>
      </c>
      <c r="G275" s="348" t="s">
        <v>63</v>
      </c>
      <c r="H275" s="354" t="s">
        <v>794</v>
      </c>
      <c r="I275" s="348" t="s">
        <v>722</v>
      </c>
      <c r="J275" s="150">
        <v>1447194</v>
      </c>
      <c r="O275" s="351"/>
      <c r="S275" s="145"/>
      <c r="T275" s="145"/>
      <c r="U275" s="145"/>
      <c r="V275" s="145"/>
      <c r="W275" s="145"/>
      <c r="X275" s="145"/>
      <c r="Y275" s="145"/>
      <c r="Z275" s="145"/>
      <c r="AA275" s="145"/>
      <c r="AB275" s="145"/>
      <c r="AC275" s="145"/>
      <c r="AD275" s="145"/>
      <c r="AE275" s="145"/>
      <c r="AF275" s="145"/>
      <c r="AG275" s="145"/>
      <c r="AH275" s="145"/>
      <c r="AI275" s="145"/>
    </row>
    <row r="276" spans="2:35" s="111" customFormat="1" x14ac:dyDescent="0.15">
      <c r="B276" s="350" t="e">
        <f>VLOOKUP(C276,[1]!Companies[#Data],3,FALSE)</f>
        <v>#REF!</v>
      </c>
      <c r="C276" s="354" t="s">
        <v>794</v>
      </c>
      <c r="D276" s="353" t="s">
        <v>729</v>
      </c>
      <c r="E276" s="348" t="s">
        <v>764</v>
      </c>
      <c r="F276" s="348" t="s">
        <v>63</v>
      </c>
      <c r="G276" s="348" t="s">
        <v>63</v>
      </c>
      <c r="H276" s="354" t="s">
        <v>794</v>
      </c>
      <c r="I276" s="348" t="s">
        <v>722</v>
      </c>
      <c r="J276" s="150">
        <v>349985</v>
      </c>
      <c r="O276" s="351"/>
      <c r="S276" s="145"/>
      <c r="T276" s="145"/>
      <c r="U276" s="145"/>
      <c r="V276" s="145"/>
      <c r="W276" s="145"/>
      <c r="X276" s="145"/>
      <c r="Y276" s="145"/>
      <c r="Z276" s="145"/>
      <c r="AA276" s="145"/>
      <c r="AB276" s="145"/>
      <c r="AC276" s="145"/>
      <c r="AD276" s="145"/>
      <c r="AE276" s="145"/>
      <c r="AF276" s="145"/>
      <c r="AG276" s="145"/>
      <c r="AH276" s="145"/>
      <c r="AI276" s="145"/>
    </row>
    <row r="277" spans="2:35" s="111" customFormat="1" x14ac:dyDescent="0.15">
      <c r="B277" s="350" t="e">
        <f>VLOOKUP(C277,[1]!Companies[#Data],3,FALSE)</f>
        <v>#REF!</v>
      </c>
      <c r="C277" s="354" t="s">
        <v>794</v>
      </c>
      <c r="D277" s="353" t="s">
        <v>729</v>
      </c>
      <c r="E277" s="348" t="s">
        <v>743</v>
      </c>
      <c r="F277" s="348" t="s">
        <v>63</v>
      </c>
      <c r="G277" s="348" t="s">
        <v>63</v>
      </c>
      <c r="H277" s="354" t="s">
        <v>794</v>
      </c>
      <c r="I277" s="348" t="s">
        <v>722</v>
      </c>
      <c r="J277" s="150">
        <v>3601864</v>
      </c>
      <c r="O277" s="351"/>
      <c r="S277" s="145"/>
      <c r="T277" s="145"/>
      <c r="U277" s="145"/>
      <c r="V277" s="145"/>
      <c r="W277" s="145"/>
      <c r="X277" s="145"/>
      <c r="Y277" s="145"/>
      <c r="Z277" s="145"/>
      <c r="AA277" s="145"/>
      <c r="AB277" s="145"/>
      <c r="AC277" s="145"/>
      <c r="AD277" s="145"/>
      <c r="AE277" s="145"/>
      <c r="AF277" s="145"/>
      <c r="AG277" s="145"/>
      <c r="AH277" s="145"/>
      <c r="AI277" s="145"/>
    </row>
    <row r="278" spans="2:35" s="111" customFormat="1" x14ac:dyDescent="0.15">
      <c r="B278" s="350" t="e">
        <f>VLOOKUP(C278,[1]!Companies[#Data],3,FALSE)</f>
        <v>#REF!</v>
      </c>
      <c r="C278" s="354" t="s">
        <v>794</v>
      </c>
      <c r="D278" s="353" t="s">
        <v>729</v>
      </c>
      <c r="E278" s="348" t="s">
        <v>756</v>
      </c>
      <c r="F278" s="348" t="s">
        <v>63</v>
      </c>
      <c r="G278" s="348" t="s">
        <v>63</v>
      </c>
      <c r="H278" s="354" t="s">
        <v>794</v>
      </c>
      <c r="I278" s="348" t="s">
        <v>722</v>
      </c>
      <c r="J278" s="150">
        <v>4609264</v>
      </c>
      <c r="O278" s="351"/>
      <c r="S278" s="145"/>
      <c r="T278" s="145"/>
      <c r="U278" s="145"/>
      <c r="V278" s="145"/>
      <c r="W278" s="145"/>
      <c r="X278" s="145"/>
      <c r="Y278" s="145"/>
      <c r="Z278" s="145"/>
      <c r="AA278" s="145"/>
      <c r="AB278" s="145"/>
      <c r="AC278" s="145"/>
      <c r="AD278" s="145"/>
      <c r="AE278" s="145"/>
      <c r="AF278" s="145"/>
      <c r="AG278" s="145"/>
      <c r="AH278" s="145"/>
      <c r="AI278" s="145"/>
    </row>
    <row r="279" spans="2:35" s="111" customFormat="1" x14ac:dyDescent="0.15">
      <c r="B279" s="350" t="e">
        <f>VLOOKUP(C279,[1]!Companies[#Data],3,FALSE)</f>
        <v>#REF!</v>
      </c>
      <c r="C279" s="354" t="s">
        <v>794</v>
      </c>
      <c r="D279" s="353" t="s">
        <v>729</v>
      </c>
      <c r="E279" s="348" t="s">
        <v>745</v>
      </c>
      <c r="F279" s="348" t="s">
        <v>63</v>
      </c>
      <c r="G279" s="348" t="s">
        <v>63</v>
      </c>
      <c r="H279" s="354" t="s">
        <v>794</v>
      </c>
      <c r="I279" s="348" t="s">
        <v>722</v>
      </c>
      <c r="J279" s="150">
        <v>2304632</v>
      </c>
      <c r="O279" s="351"/>
      <c r="S279" s="145"/>
      <c r="T279" s="145"/>
      <c r="U279" s="145"/>
      <c r="V279" s="145"/>
      <c r="W279" s="145"/>
      <c r="X279" s="145"/>
      <c r="Y279" s="145"/>
      <c r="Z279" s="145"/>
      <c r="AA279" s="145"/>
      <c r="AB279" s="145"/>
      <c r="AC279" s="145"/>
      <c r="AD279" s="145"/>
      <c r="AE279" s="145"/>
      <c r="AF279" s="145"/>
      <c r="AG279" s="145"/>
      <c r="AH279" s="145"/>
      <c r="AI279" s="145"/>
    </row>
    <row r="280" spans="2:35" s="111" customFormat="1" x14ac:dyDescent="0.15">
      <c r="B280" s="350" t="e">
        <f>VLOOKUP(C280,[1]!Companies[#Data],3,FALSE)</f>
        <v>#REF!</v>
      </c>
      <c r="C280" s="354" t="s">
        <v>794</v>
      </c>
      <c r="D280" s="353" t="s">
        <v>729</v>
      </c>
      <c r="E280" s="348" t="s">
        <v>746</v>
      </c>
      <c r="F280" s="348" t="s">
        <v>63</v>
      </c>
      <c r="G280" s="348" t="s">
        <v>63</v>
      </c>
      <c r="H280" s="354" t="s">
        <v>794</v>
      </c>
      <c r="I280" s="348" t="s">
        <v>722</v>
      </c>
      <c r="J280" s="150">
        <v>2304632</v>
      </c>
      <c r="O280" s="351"/>
      <c r="S280" s="145"/>
      <c r="T280" s="145"/>
      <c r="U280" s="145"/>
      <c r="V280" s="145"/>
      <c r="W280" s="145"/>
      <c r="X280" s="145"/>
      <c r="Y280" s="145"/>
      <c r="Z280" s="145"/>
      <c r="AA280" s="145"/>
      <c r="AB280" s="145"/>
      <c r="AC280" s="145"/>
      <c r="AD280" s="145"/>
      <c r="AE280" s="145"/>
      <c r="AF280" s="145"/>
      <c r="AG280" s="145"/>
      <c r="AH280" s="145"/>
      <c r="AI280" s="145"/>
    </row>
    <row r="281" spans="2:35" s="111" customFormat="1" x14ac:dyDescent="0.15">
      <c r="B281" s="350" t="e">
        <f>VLOOKUP(C281,[1]!Companies[#Data],3,FALSE)</f>
        <v>#REF!</v>
      </c>
      <c r="C281" s="352" t="s">
        <v>795</v>
      </c>
      <c r="D281" s="348" t="s">
        <v>761</v>
      </c>
      <c r="E281" s="348" t="s">
        <v>762</v>
      </c>
      <c r="F281" s="348" t="s">
        <v>63</v>
      </c>
      <c r="G281" s="348" t="s">
        <v>63</v>
      </c>
      <c r="H281" s="352" t="s">
        <v>795</v>
      </c>
      <c r="I281" s="348" t="s">
        <v>722</v>
      </c>
      <c r="J281" s="150">
        <v>513697</v>
      </c>
      <c r="O281" s="351"/>
      <c r="S281" s="145"/>
      <c r="T281" s="145"/>
      <c r="U281" s="145"/>
      <c r="V281" s="145"/>
      <c r="W281" s="145"/>
      <c r="X281" s="145"/>
      <c r="Y281" s="145"/>
      <c r="Z281" s="145"/>
      <c r="AA281" s="145"/>
      <c r="AB281" s="145"/>
      <c r="AC281" s="145"/>
      <c r="AD281" s="145"/>
      <c r="AE281" s="145"/>
      <c r="AF281" s="145"/>
      <c r="AG281" s="145"/>
      <c r="AH281" s="145"/>
      <c r="AI281" s="145"/>
    </row>
    <row r="282" spans="2:35" s="111" customFormat="1" x14ac:dyDescent="0.15">
      <c r="B282" s="350" t="e">
        <f>VLOOKUP(C282,[1]!Companies[#Data],3,FALSE)</f>
        <v>#REF!</v>
      </c>
      <c r="C282" s="352" t="s">
        <v>795</v>
      </c>
      <c r="D282" s="348" t="s">
        <v>761</v>
      </c>
      <c r="E282" s="348" t="s">
        <v>727</v>
      </c>
      <c r="F282" s="348" t="s">
        <v>63</v>
      </c>
      <c r="G282" s="348" t="s">
        <v>63</v>
      </c>
      <c r="H282" s="352" t="s">
        <v>795</v>
      </c>
      <c r="I282" s="348" t="s">
        <v>722</v>
      </c>
      <c r="J282" s="150">
        <v>1310884</v>
      </c>
      <c r="O282" s="351"/>
      <c r="S282" s="145"/>
      <c r="T282" s="145"/>
      <c r="U282" s="145"/>
      <c r="V282" s="145"/>
      <c r="W282" s="145"/>
      <c r="X282" s="145"/>
      <c r="Y282" s="145"/>
      <c r="Z282" s="145"/>
      <c r="AA282" s="145"/>
      <c r="AB282" s="145"/>
      <c r="AC282" s="145"/>
      <c r="AD282" s="145"/>
      <c r="AE282" s="145"/>
      <c r="AF282" s="145"/>
      <c r="AG282" s="145"/>
      <c r="AH282" s="145"/>
      <c r="AI282" s="145"/>
    </row>
    <row r="283" spans="2:35" s="111" customFormat="1" x14ac:dyDescent="0.15">
      <c r="B283" s="350" t="e">
        <f>VLOOKUP(C283,[1]!Companies[#Data],3,FALSE)</f>
        <v>#REF!</v>
      </c>
      <c r="C283" s="352" t="s">
        <v>795</v>
      </c>
      <c r="D283" s="348" t="s">
        <v>761</v>
      </c>
      <c r="E283" s="348" t="s">
        <v>735</v>
      </c>
      <c r="F283" s="348" t="s">
        <v>63</v>
      </c>
      <c r="G283" s="348" t="s">
        <v>63</v>
      </c>
      <c r="H283" s="352" t="s">
        <v>795</v>
      </c>
      <c r="I283" s="348" t="s">
        <v>722</v>
      </c>
      <c r="J283" s="150">
        <v>1977408</v>
      </c>
      <c r="O283" s="351"/>
      <c r="S283" s="145"/>
      <c r="T283" s="145"/>
      <c r="U283" s="145"/>
      <c r="V283" s="145"/>
      <c r="W283" s="145"/>
      <c r="X283" s="145"/>
      <c r="Y283" s="145"/>
      <c r="Z283" s="145"/>
      <c r="AA283" s="145"/>
      <c r="AB283" s="145"/>
      <c r="AC283" s="145"/>
      <c r="AD283" s="145"/>
      <c r="AE283" s="145"/>
      <c r="AF283" s="145"/>
      <c r="AG283" s="145"/>
      <c r="AH283" s="145"/>
      <c r="AI283" s="145"/>
    </row>
    <row r="284" spans="2:35" s="111" customFormat="1" x14ac:dyDescent="0.15">
      <c r="B284" s="350" t="e">
        <f>VLOOKUP(C284,[1]!Companies[#Data],3,FALSE)</f>
        <v>#REF!</v>
      </c>
      <c r="C284" s="358"/>
      <c r="D284" s="353"/>
      <c r="E284" s="348"/>
      <c r="F284" s="348" t="s">
        <v>63</v>
      </c>
      <c r="G284" s="348" t="s">
        <v>63</v>
      </c>
      <c r="H284" s="358"/>
      <c r="I284" s="348"/>
      <c r="J284" s="150"/>
      <c r="O284" s="351"/>
      <c r="S284" s="145"/>
      <c r="T284" s="145"/>
      <c r="U284" s="145"/>
      <c r="V284" s="145"/>
      <c r="W284" s="145"/>
      <c r="X284" s="145"/>
      <c r="Y284" s="145"/>
      <c r="Z284" s="145"/>
      <c r="AA284" s="145"/>
      <c r="AB284" s="145"/>
      <c r="AC284" s="145"/>
      <c r="AD284" s="145"/>
      <c r="AE284" s="145"/>
      <c r="AF284" s="145"/>
      <c r="AG284" s="145"/>
      <c r="AH284" s="145"/>
      <c r="AI284" s="145"/>
    </row>
    <row r="285" spans="2:35" s="111" customFormat="1" x14ac:dyDescent="0.15">
      <c r="B285" s="350" t="e">
        <f>VLOOKUP(C285,[1]!Companies[#Data],3,FALSE)</f>
        <v>#REF!</v>
      </c>
      <c r="C285" s="352" t="s">
        <v>796</v>
      </c>
      <c r="D285" s="348" t="s">
        <v>761</v>
      </c>
      <c r="E285" s="348" t="s">
        <v>735</v>
      </c>
      <c r="F285" s="348" t="s">
        <v>63</v>
      </c>
      <c r="G285" s="348" t="s">
        <v>63</v>
      </c>
      <c r="H285" s="352" t="s">
        <v>796</v>
      </c>
      <c r="I285" s="348" t="s">
        <v>722</v>
      </c>
      <c r="J285" s="150">
        <v>316213</v>
      </c>
      <c r="O285" s="351"/>
      <c r="S285" s="145"/>
      <c r="T285" s="145"/>
      <c r="U285" s="145"/>
      <c r="V285" s="145"/>
      <c r="W285" s="145"/>
      <c r="X285" s="145"/>
      <c r="Y285" s="145"/>
      <c r="Z285" s="145"/>
      <c r="AA285" s="145"/>
      <c r="AB285" s="145"/>
      <c r="AC285" s="145"/>
      <c r="AD285" s="145"/>
      <c r="AE285" s="145"/>
      <c r="AF285" s="145"/>
      <c r="AG285" s="145"/>
      <c r="AH285" s="145"/>
      <c r="AI285" s="145"/>
    </row>
    <row r="286" spans="2:35" s="111" customFormat="1" x14ac:dyDescent="0.15">
      <c r="B286" s="350" t="e">
        <f>VLOOKUP(C286,[1]!Companies[#Data],3,FALSE)</f>
        <v>#REF!</v>
      </c>
      <c r="C286" s="352" t="s">
        <v>796</v>
      </c>
      <c r="D286" s="348" t="s">
        <v>761</v>
      </c>
      <c r="E286" s="348" t="s">
        <v>731</v>
      </c>
      <c r="F286" s="348" t="s">
        <v>63</v>
      </c>
      <c r="G286" s="348" t="s">
        <v>63</v>
      </c>
      <c r="H286" s="352" t="s">
        <v>796</v>
      </c>
      <c r="I286" s="348" t="s">
        <v>722</v>
      </c>
      <c r="J286" s="150">
        <v>510032</v>
      </c>
      <c r="O286" s="351"/>
      <c r="S286" s="145"/>
      <c r="T286" s="145"/>
      <c r="U286" s="145"/>
      <c r="V286" s="145"/>
      <c r="W286" s="145"/>
      <c r="X286" s="145"/>
      <c r="Y286" s="145"/>
      <c r="Z286" s="145"/>
      <c r="AA286" s="145"/>
      <c r="AB286" s="145"/>
      <c r="AC286" s="145"/>
      <c r="AD286" s="145"/>
      <c r="AE286" s="145"/>
      <c r="AF286" s="145"/>
      <c r="AG286" s="145"/>
      <c r="AH286" s="145"/>
      <c r="AI286" s="145"/>
    </row>
    <row r="287" spans="2:35" s="111" customFormat="1" x14ac:dyDescent="0.15">
      <c r="B287" s="350" t="e">
        <f>VLOOKUP(C287,[1]!Companies[#Data],3,FALSE)</f>
        <v>#REF!</v>
      </c>
      <c r="C287" s="352" t="s">
        <v>796</v>
      </c>
      <c r="D287" s="353" t="s">
        <v>729</v>
      </c>
      <c r="E287" s="348" t="s">
        <v>740</v>
      </c>
      <c r="F287" s="348" t="s">
        <v>63</v>
      </c>
      <c r="G287" s="348" t="s">
        <v>63</v>
      </c>
      <c r="H287" s="352" t="s">
        <v>796</v>
      </c>
      <c r="I287" s="348" t="s">
        <v>722</v>
      </c>
      <c r="J287" s="150">
        <v>1721505</v>
      </c>
      <c r="O287" s="351"/>
      <c r="S287" s="145"/>
      <c r="T287" s="145"/>
      <c r="U287" s="145"/>
      <c r="V287" s="145"/>
      <c r="W287" s="145"/>
      <c r="X287" s="145"/>
      <c r="Y287" s="145"/>
      <c r="Z287" s="145"/>
      <c r="AA287" s="145"/>
      <c r="AB287" s="145"/>
      <c r="AC287" s="145"/>
      <c r="AD287" s="145"/>
      <c r="AE287" s="145"/>
      <c r="AF287" s="145"/>
      <c r="AG287" s="145"/>
      <c r="AH287" s="145"/>
      <c r="AI287" s="145"/>
    </row>
    <row r="288" spans="2:35" s="111" customFormat="1" x14ac:dyDescent="0.15">
      <c r="B288" s="350" t="e">
        <f>VLOOKUP(C288,[1]!Companies[#Data],3,FALSE)</f>
        <v>#REF!</v>
      </c>
      <c r="C288" s="352" t="s">
        <v>796</v>
      </c>
      <c r="D288" s="353" t="s">
        <v>729</v>
      </c>
      <c r="E288" s="348" t="s">
        <v>764</v>
      </c>
      <c r="F288" s="348" t="s">
        <v>63</v>
      </c>
      <c r="G288" s="348" t="s">
        <v>63</v>
      </c>
      <c r="H288" s="352" t="s">
        <v>796</v>
      </c>
      <c r="I288" s="348" t="s">
        <v>722</v>
      </c>
      <c r="J288" s="150">
        <v>1000</v>
      </c>
      <c r="O288" s="351"/>
      <c r="S288" s="145"/>
      <c r="T288" s="145"/>
      <c r="U288" s="145"/>
      <c r="V288" s="145"/>
      <c r="W288" s="145"/>
      <c r="X288" s="145"/>
      <c r="Y288" s="145"/>
      <c r="Z288" s="145"/>
      <c r="AA288" s="145"/>
      <c r="AB288" s="145"/>
      <c r="AC288" s="145"/>
      <c r="AD288" s="145"/>
      <c r="AE288" s="145"/>
      <c r="AF288" s="145"/>
      <c r="AG288" s="145"/>
      <c r="AH288" s="145"/>
      <c r="AI288" s="145"/>
    </row>
    <row r="289" spans="2:35" s="111" customFormat="1" x14ac:dyDescent="0.15">
      <c r="B289" s="350" t="e">
        <f>VLOOKUP(C289,[1]!Companies[#Data],3,FALSE)</f>
        <v>#REF!</v>
      </c>
      <c r="C289" s="352" t="s">
        <v>797</v>
      </c>
      <c r="D289" s="348" t="s">
        <v>761</v>
      </c>
      <c r="E289" s="348" t="s">
        <v>735</v>
      </c>
      <c r="F289" s="348" t="s">
        <v>63</v>
      </c>
      <c r="G289" s="348" t="s">
        <v>63</v>
      </c>
      <c r="H289" s="352" t="s">
        <v>797</v>
      </c>
      <c r="I289" s="348" t="s">
        <v>722</v>
      </c>
      <c r="J289" s="150">
        <v>114875</v>
      </c>
      <c r="O289" s="351"/>
      <c r="S289" s="145"/>
      <c r="T289" s="145"/>
      <c r="U289" s="145"/>
      <c r="V289" s="145"/>
      <c r="W289" s="145"/>
      <c r="X289" s="145"/>
      <c r="Y289" s="145"/>
      <c r="Z289" s="145"/>
      <c r="AA289" s="145"/>
      <c r="AB289" s="145"/>
      <c r="AC289" s="145"/>
      <c r="AD289" s="145"/>
      <c r="AE289" s="145"/>
      <c r="AF289" s="145"/>
      <c r="AG289" s="145"/>
      <c r="AH289" s="145"/>
      <c r="AI289" s="145"/>
    </row>
    <row r="290" spans="2:35" s="111" customFormat="1" x14ac:dyDescent="0.15">
      <c r="B290" s="350" t="e">
        <f>VLOOKUP(C290,[1]!Companies[#Data],3,FALSE)</f>
        <v>#REF!</v>
      </c>
      <c r="C290" s="352" t="s">
        <v>797</v>
      </c>
      <c r="D290" s="348" t="s">
        <v>761</v>
      </c>
      <c r="E290" s="348" t="s">
        <v>731</v>
      </c>
      <c r="F290" s="348" t="s">
        <v>63</v>
      </c>
      <c r="G290" s="348" t="s">
        <v>63</v>
      </c>
      <c r="H290" s="352" t="s">
        <v>797</v>
      </c>
      <c r="I290" s="348" t="s">
        <v>722</v>
      </c>
      <c r="J290" s="150">
        <v>229750</v>
      </c>
      <c r="O290" s="351"/>
      <c r="S290" s="145"/>
      <c r="T290" s="145"/>
      <c r="U290" s="145"/>
      <c r="V290" s="145"/>
      <c r="W290" s="145"/>
      <c r="X290" s="145"/>
      <c r="Y290" s="145"/>
      <c r="Z290" s="145"/>
      <c r="AA290" s="145"/>
      <c r="AB290" s="145"/>
      <c r="AC290" s="145"/>
      <c r="AD290" s="145"/>
      <c r="AE290" s="145"/>
      <c r="AF290" s="145"/>
      <c r="AG290" s="145"/>
      <c r="AH290" s="145"/>
      <c r="AI290" s="145"/>
    </row>
    <row r="291" spans="2:35" s="111" customFormat="1" x14ac:dyDescent="0.15">
      <c r="B291" s="350" t="e">
        <f>VLOOKUP(C291,[1]!Companies[#Data],3,FALSE)</f>
        <v>#REF!</v>
      </c>
      <c r="C291" s="352" t="s">
        <v>797</v>
      </c>
      <c r="D291" s="353" t="s">
        <v>729</v>
      </c>
      <c r="E291" s="348" t="s">
        <v>740</v>
      </c>
      <c r="F291" s="348" t="s">
        <v>63</v>
      </c>
      <c r="G291" s="348" t="s">
        <v>63</v>
      </c>
      <c r="H291" s="352" t="s">
        <v>797</v>
      </c>
      <c r="I291" s="348" t="s">
        <v>722</v>
      </c>
      <c r="J291" s="150">
        <v>59640</v>
      </c>
      <c r="O291" s="351"/>
      <c r="S291" s="145"/>
      <c r="T291" s="145"/>
      <c r="U291" s="145"/>
      <c r="V291" s="145"/>
      <c r="W291" s="145"/>
      <c r="X291" s="145"/>
      <c r="Y291" s="145"/>
      <c r="Z291" s="145"/>
      <c r="AA291" s="145"/>
      <c r="AB291" s="145"/>
      <c r="AC291" s="145"/>
      <c r="AD291" s="145"/>
      <c r="AE291" s="145"/>
      <c r="AF291" s="145"/>
      <c r="AG291" s="145"/>
      <c r="AH291" s="145"/>
      <c r="AI291" s="145"/>
    </row>
    <row r="292" spans="2:35" s="111" customFormat="1" x14ac:dyDescent="0.15">
      <c r="B292" s="350" t="e">
        <f>VLOOKUP(C292,[1]!Companies[#Data],3,FALSE)</f>
        <v>#REF!</v>
      </c>
      <c r="C292" s="352" t="s">
        <v>798</v>
      </c>
      <c r="D292" s="348" t="s">
        <v>761</v>
      </c>
      <c r="E292" s="348" t="s">
        <v>735</v>
      </c>
      <c r="F292" s="348" t="s">
        <v>63</v>
      </c>
      <c r="G292" s="348" t="s">
        <v>63</v>
      </c>
      <c r="H292" s="352" t="s">
        <v>798</v>
      </c>
      <c r="I292" s="348" t="s">
        <v>722</v>
      </c>
      <c r="J292" s="150">
        <v>103360</v>
      </c>
      <c r="O292" s="351"/>
      <c r="S292" s="145"/>
      <c r="T292" s="145"/>
      <c r="U292" s="145"/>
      <c r="V292" s="145"/>
      <c r="W292" s="145"/>
      <c r="X292" s="145"/>
      <c r="Y292" s="145"/>
      <c r="Z292" s="145"/>
      <c r="AA292" s="145"/>
      <c r="AB292" s="145"/>
      <c r="AC292" s="145"/>
      <c r="AD292" s="145"/>
      <c r="AE292" s="145"/>
      <c r="AF292" s="145"/>
      <c r="AG292" s="145"/>
      <c r="AH292" s="145"/>
      <c r="AI292" s="145"/>
    </row>
    <row r="293" spans="2:35" s="111" customFormat="1" x14ac:dyDescent="0.15">
      <c r="B293" s="350" t="e">
        <f>VLOOKUP(C293,[1]!Companies[#Data],3,FALSE)</f>
        <v>#REF!</v>
      </c>
      <c r="C293" s="352" t="s">
        <v>798</v>
      </c>
      <c r="D293" s="348" t="s">
        <v>761</v>
      </c>
      <c r="E293" s="348" t="s">
        <v>731</v>
      </c>
      <c r="F293" s="348" t="s">
        <v>63</v>
      </c>
      <c r="G293" s="348" t="s">
        <v>63</v>
      </c>
      <c r="H293" s="352" t="s">
        <v>798</v>
      </c>
      <c r="I293" s="348" t="s">
        <v>722</v>
      </c>
      <c r="J293" s="150">
        <v>185125</v>
      </c>
      <c r="O293" s="351"/>
      <c r="S293" s="145"/>
      <c r="T293" s="145"/>
      <c r="U293" s="145"/>
      <c r="V293" s="145"/>
      <c r="W293" s="145"/>
      <c r="X293" s="145"/>
      <c r="Y293" s="145"/>
      <c r="Z293" s="145"/>
      <c r="AA293" s="145"/>
      <c r="AB293" s="145"/>
      <c r="AC293" s="145"/>
      <c r="AD293" s="145"/>
      <c r="AE293" s="145"/>
      <c r="AF293" s="145"/>
      <c r="AG293" s="145"/>
      <c r="AH293" s="145"/>
      <c r="AI293" s="145"/>
    </row>
    <row r="294" spans="2:35" s="111" customFormat="1" x14ac:dyDescent="0.15">
      <c r="B294" s="350" t="e">
        <f>VLOOKUP(C294,[1]!Companies[#Data],3,FALSE)</f>
        <v>#REF!</v>
      </c>
      <c r="C294" s="352" t="s">
        <v>798</v>
      </c>
      <c r="D294" s="348" t="s">
        <v>761</v>
      </c>
      <c r="E294" s="348" t="s">
        <v>758</v>
      </c>
      <c r="F294" s="348" t="s">
        <v>63</v>
      </c>
      <c r="G294" s="348" t="s">
        <v>63</v>
      </c>
      <c r="H294" s="352" t="s">
        <v>798</v>
      </c>
      <c r="I294" s="348" t="s">
        <v>722</v>
      </c>
      <c r="J294" s="150">
        <v>23340</v>
      </c>
      <c r="O294" s="351"/>
      <c r="R294" s="145"/>
      <c r="S294" s="145"/>
      <c r="T294" s="145"/>
      <c r="U294" s="145"/>
      <c r="V294" s="145"/>
      <c r="W294" s="145"/>
      <c r="X294" s="145"/>
      <c r="Y294" s="145"/>
      <c r="Z294" s="145"/>
      <c r="AA294" s="145"/>
      <c r="AB294" s="145"/>
      <c r="AC294" s="145"/>
      <c r="AD294" s="145"/>
      <c r="AE294" s="145"/>
      <c r="AF294" s="145"/>
      <c r="AG294" s="145"/>
      <c r="AH294" s="145"/>
    </row>
    <row r="295" spans="2:35" s="111" customFormat="1" x14ac:dyDescent="0.15">
      <c r="B295" s="350" t="e">
        <f>VLOOKUP(C295,[1]!Companies[#Data],3,FALSE)</f>
        <v>#REF!</v>
      </c>
      <c r="J295" s="150"/>
      <c r="O295" s="351"/>
      <c r="R295" s="145"/>
      <c r="S295" s="145"/>
      <c r="T295" s="145"/>
      <c r="U295" s="145"/>
      <c r="V295" s="145"/>
      <c r="W295" s="145"/>
      <c r="X295" s="145"/>
      <c r="Y295" s="145"/>
      <c r="Z295" s="145"/>
      <c r="AA295" s="145"/>
      <c r="AB295" s="145"/>
      <c r="AC295" s="145"/>
      <c r="AD295" s="145"/>
      <c r="AE295" s="145"/>
      <c r="AF295" s="145"/>
      <c r="AG295" s="145"/>
      <c r="AH295" s="145"/>
    </row>
    <row r="296" spans="2:35" s="111" customFormat="1" x14ac:dyDescent="0.15">
      <c r="B296" s="350" t="e">
        <f>VLOOKUP(C296,[1]!Companies[#Data],3,FALSE)</f>
        <v>#REF!</v>
      </c>
      <c r="J296" s="150"/>
      <c r="O296" s="351"/>
      <c r="R296" s="145"/>
      <c r="S296" s="145"/>
      <c r="T296" s="145"/>
      <c r="U296" s="145"/>
      <c r="V296" s="145"/>
      <c r="W296" s="145"/>
      <c r="X296" s="145"/>
      <c r="Y296" s="145"/>
      <c r="Z296" s="145"/>
      <c r="AA296" s="145"/>
      <c r="AB296" s="145"/>
      <c r="AC296" s="145"/>
      <c r="AD296" s="145"/>
      <c r="AE296" s="145"/>
      <c r="AF296" s="145"/>
      <c r="AG296" s="145"/>
      <c r="AH296" s="145"/>
    </row>
    <row r="297" spans="2:35" s="111" customFormat="1" x14ac:dyDescent="0.15">
      <c r="B297" s="350" t="e">
        <f>VLOOKUP(C297,[1]!Companies[#Data],3,FALSE)</f>
        <v>#REF!</v>
      </c>
      <c r="J297" s="150"/>
      <c r="O297" s="351"/>
      <c r="R297" s="145"/>
      <c r="S297" s="145"/>
      <c r="T297" s="145"/>
      <c r="U297" s="145"/>
      <c r="V297" s="145"/>
      <c r="W297" s="145"/>
      <c r="X297" s="145"/>
      <c r="Y297" s="145"/>
      <c r="Z297" s="145"/>
      <c r="AA297" s="145"/>
      <c r="AB297" s="145"/>
      <c r="AC297" s="145"/>
      <c r="AD297" s="145"/>
      <c r="AE297" s="145"/>
      <c r="AF297" s="145"/>
      <c r="AG297" s="145"/>
      <c r="AH297" s="145"/>
    </row>
    <row r="298" spans="2:35" s="111" customFormat="1" x14ac:dyDescent="0.15">
      <c r="B298" s="350" t="e">
        <f>VLOOKUP(C298,[1]!Companies[#Data],3,FALSE)</f>
        <v>#REF!</v>
      </c>
      <c r="J298" s="150"/>
      <c r="O298" s="351"/>
      <c r="R298" s="145"/>
      <c r="S298" s="145"/>
      <c r="T298" s="145"/>
      <c r="U298" s="145"/>
      <c r="V298" s="145"/>
      <c r="W298" s="145"/>
      <c r="X298" s="145"/>
      <c r="Y298" s="145"/>
      <c r="Z298" s="145"/>
      <c r="AA298" s="145"/>
      <c r="AB298" s="145"/>
      <c r="AC298" s="145"/>
      <c r="AD298" s="145"/>
      <c r="AE298" s="145"/>
      <c r="AF298" s="145"/>
      <c r="AG298" s="145"/>
      <c r="AH298" s="145"/>
    </row>
    <row r="299" spans="2:35" ht="23.25" customHeight="1" x14ac:dyDescent="0.15">
      <c r="B299" s="127" t="e">
        <f>VLOOKUP(C299,[1]!Companies[#Data],3,FALSE)</f>
        <v>#REF!</v>
      </c>
      <c r="C299" s="127" t="s">
        <v>258</v>
      </c>
      <c r="D299" s="111"/>
      <c r="E299" s="111"/>
      <c r="F299" s="111"/>
      <c r="G299" s="111"/>
      <c r="H299" s="127"/>
      <c r="I299" s="111"/>
      <c r="J299" s="150"/>
      <c r="K299" s="111"/>
      <c r="L299" s="111"/>
      <c r="M299" s="111"/>
      <c r="N299" s="111"/>
      <c r="O299" s="111" t="s">
        <v>55</v>
      </c>
      <c r="P299" s="254"/>
      <c r="Q299" s="254"/>
      <c r="R299" s="329"/>
      <c r="S299" s="329"/>
      <c r="T299" s="329"/>
      <c r="U299" s="329"/>
      <c r="V299" s="329"/>
      <c r="W299" s="329"/>
      <c r="X299" s="329"/>
      <c r="Y299" s="329"/>
      <c r="Z299" s="329"/>
      <c r="AA299" s="329"/>
      <c r="AB299" s="329"/>
      <c r="AC299" s="329"/>
      <c r="AD299" s="329"/>
      <c r="AE299" s="329"/>
      <c r="AF299" s="329"/>
      <c r="AG299" s="329"/>
      <c r="AH299" s="329"/>
    </row>
    <row r="300" spans="2:35" s="111" customFormat="1" ht="15" thickBot="1" x14ac:dyDescent="0.2">
      <c r="G300" s="119"/>
      <c r="R300" s="145"/>
      <c r="S300" s="145"/>
      <c r="T300" s="145"/>
      <c r="U300" s="145"/>
      <c r="V300" s="145"/>
      <c r="W300" s="145"/>
      <c r="X300" s="145"/>
      <c r="Y300" s="145"/>
      <c r="Z300" s="145"/>
      <c r="AA300" s="145"/>
      <c r="AB300" s="145"/>
      <c r="AC300" s="145"/>
      <c r="AD300" s="145"/>
      <c r="AE300" s="145"/>
      <c r="AF300" s="145"/>
      <c r="AG300" s="145"/>
      <c r="AH300" s="145"/>
    </row>
    <row r="301" spans="2:35" s="111" customFormat="1" ht="15" thickBot="1" x14ac:dyDescent="0.2">
      <c r="G301" s="119"/>
      <c r="H301" s="149" t="s">
        <v>334</v>
      </c>
      <c r="I301" s="146"/>
      <c r="J301" s="129">
        <f>SUMIF(Table10[Reporting currency],"USD",Table10[Revenue value])+(IFERROR(SUMIF(Table10[Reporting currency],"&lt;&gt;USD",Table10[Revenue value])/'[1]Part 1 - About'!$E$45,0))</f>
        <v>0</v>
      </c>
      <c r="R301" s="145"/>
      <c r="S301" s="145"/>
      <c r="T301" s="145"/>
      <c r="U301" s="145"/>
      <c r="V301" s="145"/>
      <c r="W301" s="145"/>
      <c r="X301" s="145"/>
      <c r="Y301" s="145"/>
      <c r="Z301" s="145"/>
      <c r="AA301" s="145"/>
      <c r="AB301" s="145"/>
      <c r="AC301" s="145"/>
      <c r="AD301" s="145"/>
      <c r="AE301" s="145"/>
      <c r="AF301" s="145"/>
      <c r="AG301" s="145"/>
      <c r="AH301" s="145"/>
    </row>
    <row r="302" spans="2:35" s="111" customFormat="1" ht="15" thickBot="1" x14ac:dyDescent="0.2">
      <c r="G302" s="119"/>
      <c r="H302" s="148"/>
      <c r="I302" s="148"/>
      <c r="J302" s="147"/>
      <c r="R302" s="145"/>
      <c r="S302" s="145"/>
      <c r="T302" s="145"/>
      <c r="U302" s="145"/>
      <c r="V302" s="145"/>
      <c r="W302" s="145"/>
      <c r="X302" s="145"/>
      <c r="Y302" s="145"/>
      <c r="Z302" s="145"/>
      <c r="AA302" s="145"/>
      <c r="AB302" s="145"/>
      <c r="AC302" s="145"/>
      <c r="AD302" s="145"/>
      <c r="AE302" s="145"/>
      <c r="AF302" s="145"/>
      <c r="AG302" s="145"/>
      <c r="AH302" s="145"/>
    </row>
    <row r="303" spans="2:35" s="111" customFormat="1" ht="17" thickBot="1" x14ac:dyDescent="0.25">
      <c r="G303" s="119"/>
      <c r="H303" s="128" t="str">
        <f>"Total in "&amp;'[1]Part 1 - About'!$E$44</f>
        <v>Total in XXX</v>
      </c>
      <c r="I303" s="146"/>
      <c r="J303" s="129">
        <f>IF('[1]Part 1 - About'!$E$44="USD",0,SUMIF(Table10[Reporting currency],'[1]Part 1 - About'!$E$44,Table10[Revenue value]))+(IFERROR(SUMIF(Table10[Reporting currency],"USD",Table10[Revenue value])*'[1]Part 1 - About'!$E$45,0))</f>
        <v>0</v>
      </c>
      <c r="R303" s="145"/>
      <c r="S303" s="145"/>
      <c r="T303" s="145"/>
      <c r="U303" s="145"/>
      <c r="V303" s="145"/>
      <c r="W303" s="145"/>
      <c r="X303" s="145"/>
      <c r="Y303" s="145"/>
      <c r="Z303" s="145"/>
      <c r="AA303" s="145"/>
      <c r="AB303" s="145"/>
      <c r="AC303" s="145"/>
      <c r="AD303" s="145"/>
      <c r="AE303" s="145"/>
      <c r="AF303" s="145"/>
      <c r="AG303" s="145"/>
      <c r="AH303" s="145"/>
    </row>
    <row r="304" spans="2:35" s="111" customFormat="1" x14ac:dyDescent="0.15">
      <c r="R304" s="145"/>
      <c r="S304" s="145"/>
      <c r="T304" s="145"/>
      <c r="U304" s="145"/>
      <c r="V304" s="145"/>
      <c r="W304" s="145"/>
      <c r="X304" s="145"/>
      <c r="Y304" s="145"/>
      <c r="Z304" s="145"/>
      <c r="AA304" s="145"/>
      <c r="AB304" s="145"/>
      <c r="AC304" s="145"/>
      <c r="AD304" s="145"/>
      <c r="AE304" s="145"/>
      <c r="AF304" s="145"/>
      <c r="AG304" s="145"/>
      <c r="AH304" s="145"/>
    </row>
    <row r="305" spans="2:34" s="111" customFormat="1" ht="20" x14ac:dyDescent="0.15">
      <c r="B305" s="130"/>
      <c r="C305" s="438" t="s">
        <v>335</v>
      </c>
      <c r="D305" s="438"/>
      <c r="E305" s="438"/>
      <c r="F305" s="438"/>
      <c r="G305" s="438"/>
      <c r="H305" s="438"/>
      <c r="I305" s="438"/>
      <c r="J305" s="438"/>
      <c r="K305" s="438"/>
      <c r="L305" s="438"/>
      <c r="M305" s="438"/>
      <c r="N305" s="438"/>
      <c r="O305" s="330"/>
      <c r="R305" s="145"/>
      <c r="S305" s="145"/>
      <c r="T305" s="145"/>
      <c r="U305" s="145"/>
      <c r="V305" s="145"/>
      <c r="W305" s="145"/>
      <c r="X305" s="145"/>
      <c r="Y305" s="145"/>
      <c r="Z305" s="145"/>
      <c r="AA305" s="145"/>
      <c r="AB305" s="145"/>
      <c r="AC305" s="145"/>
      <c r="AD305" s="145"/>
      <c r="AE305" s="145"/>
      <c r="AF305" s="145"/>
      <c r="AG305" s="145"/>
      <c r="AH305" s="145"/>
    </row>
    <row r="306" spans="2:34" s="111" customFormat="1" x14ac:dyDescent="0.15">
      <c r="C306" s="433" t="s">
        <v>336</v>
      </c>
      <c r="D306" s="433"/>
      <c r="E306" s="433"/>
      <c r="F306" s="433"/>
      <c r="G306" s="433"/>
      <c r="H306" s="433"/>
      <c r="I306" s="433"/>
      <c r="J306" s="433"/>
      <c r="K306" s="433"/>
      <c r="L306" s="433"/>
      <c r="M306" s="433"/>
      <c r="N306" s="433"/>
      <c r="O306" s="326"/>
      <c r="R306" s="145"/>
      <c r="S306" s="145"/>
      <c r="T306" s="145"/>
      <c r="U306" s="145"/>
      <c r="V306" s="145"/>
      <c r="W306" s="145"/>
      <c r="X306" s="145"/>
      <c r="Y306" s="145"/>
      <c r="Z306" s="145"/>
      <c r="AA306" s="145"/>
      <c r="AB306" s="145"/>
      <c r="AC306" s="145"/>
      <c r="AD306" s="145"/>
      <c r="AE306" s="145"/>
      <c r="AF306" s="145"/>
      <c r="AG306" s="145"/>
      <c r="AH306" s="145"/>
    </row>
    <row r="307" spans="2:34" s="111" customFormat="1" x14ac:dyDescent="0.15">
      <c r="C307" s="433"/>
      <c r="D307" s="433"/>
      <c r="E307" s="433"/>
      <c r="F307" s="433"/>
      <c r="G307" s="433"/>
      <c r="H307" s="433"/>
      <c r="I307" s="433"/>
      <c r="J307" s="433"/>
      <c r="K307" s="433"/>
      <c r="L307" s="433"/>
      <c r="M307" s="433"/>
      <c r="N307" s="433"/>
      <c r="O307" s="326"/>
      <c r="R307" s="145"/>
      <c r="S307" s="145"/>
      <c r="T307" s="145"/>
      <c r="U307" s="145"/>
      <c r="V307" s="145"/>
      <c r="W307" s="145"/>
      <c r="X307" s="145"/>
      <c r="Y307" s="145"/>
      <c r="Z307" s="145"/>
      <c r="AA307" s="145"/>
      <c r="AB307" s="145"/>
      <c r="AC307" s="145"/>
      <c r="AD307" s="145"/>
      <c r="AE307" s="145"/>
      <c r="AF307" s="145"/>
      <c r="AG307" s="145"/>
      <c r="AH307" s="145"/>
    </row>
    <row r="308" spans="2:34" s="111" customFormat="1" ht="16.5" customHeight="1" x14ac:dyDescent="0.15">
      <c r="C308" s="433" t="s">
        <v>337</v>
      </c>
      <c r="D308" s="433"/>
      <c r="E308" s="433"/>
      <c r="F308" s="433"/>
      <c r="G308" s="433"/>
      <c r="H308" s="433"/>
      <c r="I308" s="433"/>
      <c r="J308" s="433"/>
      <c r="K308" s="433"/>
      <c r="L308" s="433"/>
      <c r="M308" s="433"/>
      <c r="N308" s="433"/>
      <c r="O308" s="326"/>
      <c r="R308" s="145"/>
      <c r="S308" s="145"/>
      <c r="T308" s="145"/>
      <c r="U308" s="145"/>
      <c r="V308" s="145"/>
      <c r="W308" s="145"/>
      <c r="X308" s="145"/>
      <c r="Y308" s="145"/>
      <c r="Z308" s="145"/>
      <c r="AA308" s="145"/>
      <c r="AB308" s="145"/>
      <c r="AC308" s="145"/>
      <c r="AD308" s="145"/>
      <c r="AE308" s="145"/>
      <c r="AF308" s="145"/>
      <c r="AG308" s="145"/>
      <c r="AH308" s="145"/>
    </row>
    <row r="309" spans="2:34" s="111" customFormat="1" x14ac:dyDescent="0.15">
      <c r="C309" s="433" t="s">
        <v>339</v>
      </c>
      <c r="D309" s="433"/>
      <c r="E309" s="433"/>
      <c r="F309" s="433"/>
      <c r="G309" s="433"/>
      <c r="H309" s="433"/>
      <c r="I309" s="433"/>
      <c r="J309" s="433"/>
      <c r="K309" s="433"/>
      <c r="L309" s="433"/>
      <c r="M309" s="433"/>
      <c r="N309" s="433"/>
      <c r="O309" s="326"/>
      <c r="R309" s="145"/>
      <c r="S309" s="145"/>
      <c r="T309" s="145"/>
      <c r="U309" s="145"/>
      <c r="V309" s="145"/>
      <c r="W309" s="145"/>
      <c r="X309" s="145"/>
      <c r="Y309" s="145"/>
      <c r="Z309" s="145"/>
      <c r="AA309" s="145"/>
      <c r="AB309" s="145"/>
      <c r="AC309" s="145"/>
      <c r="AD309" s="145"/>
      <c r="AE309" s="145"/>
      <c r="AF309" s="145"/>
      <c r="AG309" s="145"/>
      <c r="AH309" s="145"/>
    </row>
    <row r="310" spans="2:34" s="111" customFormat="1" x14ac:dyDescent="0.15">
      <c r="C310" s="433" t="s">
        <v>345</v>
      </c>
      <c r="D310" s="433"/>
      <c r="E310" s="433"/>
      <c r="F310" s="433"/>
      <c r="G310" s="433"/>
      <c r="H310" s="433"/>
      <c r="I310" s="433"/>
      <c r="J310" s="433"/>
      <c r="K310" s="433"/>
      <c r="L310" s="433"/>
      <c r="M310" s="433"/>
      <c r="N310" s="433"/>
      <c r="O310" s="326"/>
      <c r="R310" s="145"/>
      <c r="S310" s="145"/>
      <c r="T310" s="145"/>
      <c r="U310" s="145"/>
      <c r="V310" s="145"/>
      <c r="W310" s="145"/>
      <c r="X310" s="145"/>
      <c r="Y310" s="145"/>
      <c r="Z310" s="145"/>
      <c r="AA310" s="145"/>
      <c r="AB310" s="145"/>
      <c r="AC310" s="145"/>
      <c r="AD310" s="145"/>
      <c r="AE310" s="145"/>
      <c r="AF310" s="145"/>
      <c r="AG310" s="145"/>
      <c r="AH310" s="145"/>
    </row>
    <row r="311" spans="2:34" s="111" customFormat="1" x14ac:dyDescent="0.15">
      <c r="C311" s="433" t="s">
        <v>347</v>
      </c>
      <c r="D311" s="433"/>
      <c r="E311" s="433"/>
      <c r="F311" s="433"/>
      <c r="G311" s="433"/>
      <c r="H311" s="433"/>
      <c r="I311" s="433"/>
      <c r="J311" s="433"/>
      <c r="K311" s="433"/>
      <c r="L311" s="433"/>
      <c r="M311" s="433"/>
      <c r="N311" s="433"/>
      <c r="O311" s="326"/>
      <c r="R311" s="145"/>
      <c r="S311" s="145"/>
      <c r="T311" s="145"/>
      <c r="U311" s="145"/>
      <c r="V311" s="145"/>
      <c r="W311" s="145"/>
      <c r="X311" s="145"/>
      <c r="Y311" s="145"/>
      <c r="Z311" s="145"/>
      <c r="AA311" s="145"/>
      <c r="AB311" s="145"/>
      <c r="AC311" s="145"/>
      <c r="AD311" s="145"/>
      <c r="AE311" s="145"/>
      <c r="AF311" s="145"/>
      <c r="AG311" s="145"/>
      <c r="AH311" s="145"/>
    </row>
    <row r="312" spans="2:34" s="111" customFormat="1" x14ac:dyDescent="0.15">
      <c r="C312" s="433" t="s">
        <v>348</v>
      </c>
      <c r="D312" s="433"/>
      <c r="E312" s="433"/>
      <c r="F312" s="433"/>
      <c r="G312" s="433"/>
      <c r="H312" s="433"/>
      <c r="I312" s="433"/>
      <c r="J312" s="433"/>
      <c r="K312" s="433"/>
      <c r="L312" s="433"/>
      <c r="M312" s="433"/>
      <c r="N312" s="433"/>
      <c r="O312" s="326"/>
      <c r="R312" s="145"/>
      <c r="S312" s="145"/>
      <c r="T312" s="145"/>
      <c r="U312" s="145"/>
      <c r="V312" s="145"/>
      <c r="W312" s="145"/>
      <c r="X312" s="145"/>
      <c r="Y312" s="145"/>
      <c r="Z312" s="145"/>
      <c r="AA312" s="145"/>
      <c r="AB312" s="145"/>
      <c r="AC312" s="145"/>
      <c r="AD312" s="145"/>
      <c r="AE312" s="145"/>
      <c r="AF312" s="145"/>
      <c r="AG312" s="145"/>
      <c r="AH312" s="145"/>
    </row>
    <row r="313" spans="2:34" s="111" customFormat="1" x14ac:dyDescent="0.15">
      <c r="C313" s="433"/>
      <c r="D313" s="433"/>
      <c r="E313" s="433"/>
      <c r="F313" s="433"/>
      <c r="G313" s="433"/>
      <c r="H313" s="433"/>
      <c r="I313" s="433"/>
      <c r="J313" s="433"/>
      <c r="K313" s="433"/>
      <c r="L313" s="433"/>
      <c r="M313" s="433"/>
      <c r="N313" s="433"/>
      <c r="O313" s="326"/>
      <c r="R313" s="145"/>
      <c r="S313" s="145"/>
      <c r="T313" s="145"/>
      <c r="U313" s="145"/>
      <c r="V313" s="145"/>
      <c r="W313" s="145"/>
      <c r="X313" s="145"/>
      <c r="Y313" s="145"/>
      <c r="Z313" s="145"/>
      <c r="AA313" s="145"/>
      <c r="AB313" s="145"/>
      <c r="AC313" s="145"/>
      <c r="AD313" s="145"/>
      <c r="AE313" s="145"/>
      <c r="AF313" s="145"/>
      <c r="AG313" s="145"/>
      <c r="AH313" s="145"/>
    </row>
    <row r="314" spans="2:34" s="111" customFormat="1" ht="15.75" customHeight="1" thickBot="1" x14ac:dyDescent="0.2">
      <c r="C314" s="432"/>
      <c r="D314" s="432"/>
      <c r="E314" s="432"/>
      <c r="F314" s="432"/>
      <c r="G314" s="432"/>
      <c r="H314" s="432"/>
      <c r="I314" s="432"/>
      <c r="J314" s="432"/>
      <c r="K314" s="432"/>
      <c r="L314" s="432"/>
      <c r="M314" s="432"/>
      <c r="N314" s="432"/>
      <c r="O314" s="322"/>
      <c r="R314" s="145"/>
      <c r="S314" s="145"/>
      <c r="T314" s="145"/>
      <c r="U314" s="145"/>
      <c r="V314" s="145"/>
      <c r="W314" s="145"/>
      <c r="X314" s="145"/>
      <c r="Y314" s="145"/>
      <c r="Z314" s="145"/>
      <c r="AA314" s="145"/>
      <c r="AB314" s="145"/>
      <c r="AC314" s="145"/>
      <c r="AD314" s="145"/>
      <c r="AE314" s="145"/>
      <c r="AF314" s="145"/>
      <c r="AG314" s="145"/>
      <c r="AH314" s="145"/>
    </row>
    <row r="315" spans="2:34" s="111" customFormat="1" x14ac:dyDescent="0.15">
      <c r="C315" s="415"/>
      <c r="D315" s="415"/>
      <c r="E315" s="415"/>
      <c r="F315" s="415"/>
      <c r="G315" s="415"/>
      <c r="H315" s="415"/>
      <c r="I315" s="415"/>
      <c r="J315" s="415"/>
      <c r="K315" s="415"/>
      <c r="L315" s="415"/>
      <c r="M315" s="415"/>
      <c r="N315" s="415"/>
      <c r="O315" s="322"/>
      <c r="R315" s="145"/>
      <c r="S315" s="145"/>
      <c r="T315" s="145"/>
      <c r="U315" s="145"/>
      <c r="V315" s="145"/>
      <c r="W315" s="145"/>
      <c r="X315" s="145"/>
      <c r="Y315" s="145"/>
      <c r="Z315" s="145"/>
      <c r="AA315" s="145"/>
      <c r="AB315" s="145"/>
      <c r="AC315" s="145"/>
      <c r="AD315" s="145"/>
      <c r="AE315" s="145"/>
      <c r="AF315" s="145"/>
      <c r="AG315" s="145"/>
      <c r="AH315" s="145"/>
    </row>
    <row r="316" spans="2:34" ht="15" thickBot="1" x14ac:dyDescent="0.2">
      <c r="B316" s="111"/>
      <c r="C316" s="405"/>
      <c r="D316" s="406"/>
      <c r="E316" s="406"/>
      <c r="F316" s="406"/>
      <c r="G316" s="406"/>
      <c r="H316" s="406"/>
      <c r="I316" s="406"/>
      <c r="J316" s="406"/>
      <c r="K316" s="406"/>
      <c r="L316" s="406"/>
      <c r="M316" s="406"/>
      <c r="N316" s="406"/>
      <c r="O316" s="319"/>
    </row>
    <row r="317" spans="2:34" x14ac:dyDescent="0.15">
      <c r="B317" s="111"/>
      <c r="C317" s="407"/>
      <c r="D317" s="408"/>
      <c r="E317" s="408"/>
      <c r="F317" s="408"/>
      <c r="G317" s="408"/>
      <c r="H317" s="408"/>
      <c r="I317" s="408"/>
      <c r="J317" s="408"/>
      <c r="K317" s="408"/>
      <c r="L317" s="408"/>
      <c r="M317" s="408"/>
      <c r="N317" s="408"/>
      <c r="O317" s="319"/>
    </row>
    <row r="318" spans="2:34" ht="15" thickBot="1" x14ac:dyDescent="0.2">
      <c r="B318" s="111"/>
      <c r="C318" s="416"/>
      <c r="D318" s="416"/>
      <c r="E318" s="416"/>
      <c r="F318" s="416"/>
      <c r="G318" s="416"/>
      <c r="H318" s="416"/>
      <c r="I318" s="416"/>
      <c r="J318" s="416"/>
      <c r="K318" s="416"/>
      <c r="L318" s="416"/>
      <c r="M318" s="416"/>
      <c r="N318" s="416"/>
      <c r="O318" s="322"/>
      <c r="P318" s="254"/>
      <c r="Q318" s="254"/>
      <c r="R318" s="329"/>
      <c r="S318" s="329"/>
      <c r="T318" s="329"/>
      <c r="U318" s="329"/>
      <c r="V318" s="329"/>
      <c r="W318" s="329"/>
      <c r="X318" s="329"/>
      <c r="Y318" s="329"/>
      <c r="Z318" s="329"/>
      <c r="AA318" s="329"/>
      <c r="AB318" s="329"/>
      <c r="AC318" s="329"/>
      <c r="AD318" s="329"/>
      <c r="AE318" s="329"/>
      <c r="AF318" s="329"/>
      <c r="AG318" s="329"/>
      <c r="AH318" s="329"/>
    </row>
    <row r="319" spans="2:34" x14ac:dyDescent="0.15">
      <c r="B319" s="111"/>
      <c r="C319" s="367" t="s">
        <v>30</v>
      </c>
      <c r="D319" s="367"/>
      <c r="E319" s="367"/>
      <c r="F319" s="367"/>
      <c r="G319" s="367"/>
      <c r="H319" s="367"/>
      <c r="I319" s="367"/>
      <c r="J319" s="367"/>
      <c r="K319" s="367"/>
      <c r="L319" s="367"/>
      <c r="M319" s="367"/>
      <c r="N319" s="367"/>
      <c r="O319" s="314"/>
      <c r="P319" s="254"/>
      <c r="Q319" s="254"/>
      <c r="R319" s="329"/>
      <c r="S319" s="329"/>
      <c r="T319" s="329"/>
      <c r="U319" s="329"/>
      <c r="V319" s="329"/>
      <c r="W319" s="329"/>
      <c r="X319" s="329"/>
      <c r="Y319" s="329"/>
      <c r="Z319" s="329"/>
      <c r="AA319" s="329"/>
      <c r="AB319" s="329"/>
      <c r="AC319" s="329"/>
      <c r="AD319" s="329"/>
      <c r="AE319" s="329"/>
      <c r="AF319" s="329"/>
      <c r="AG319" s="329"/>
      <c r="AH319" s="329"/>
    </row>
    <row r="320" spans="2:34" x14ac:dyDescent="0.15">
      <c r="B320" s="111"/>
      <c r="C320" s="361" t="s">
        <v>31</v>
      </c>
      <c r="D320" s="361"/>
      <c r="E320" s="361"/>
      <c r="F320" s="361"/>
      <c r="G320" s="361"/>
      <c r="H320" s="361"/>
      <c r="I320" s="361"/>
      <c r="J320" s="361"/>
      <c r="K320" s="361"/>
      <c r="L320" s="361"/>
      <c r="M320" s="361"/>
      <c r="N320" s="361"/>
      <c r="O320" s="312"/>
    </row>
    <row r="321" spans="2:34" x14ac:dyDescent="0.15">
      <c r="B321" s="111"/>
      <c r="C321" s="367" t="s">
        <v>305</v>
      </c>
      <c r="D321" s="367"/>
      <c r="E321" s="367"/>
      <c r="F321" s="367"/>
      <c r="G321" s="367"/>
      <c r="H321" s="367"/>
      <c r="I321" s="367"/>
      <c r="J321" s="367"/>
      <c r="K321" s="367"/>
      <c r="L321" s="367"/>
      <c r="M321" s="367"/>
      <c r="N321" s="367"/>
      <c r="O321" s="314"/>
      <c r="P321" s="254"/>
      <c r="Q321" s="254"/>
      <c r="R321" s="329"/>
      <c r="S321" s="329"/>
      <c r="T321" s="329"/>
      <c r="U321" s="329"/>
      <c r="V321" s="329"/>
      <c r="W321" s="329"/>
      <c r="X321" s="329"/>
      <c r="Y321" s="329"/>
      <c r="Z321" s="329"/>
      <c r="AA321" s="329"/>
      <c r="AB321" s="329"/>
      <c r="AC321" s="329"/>
      <c r="AD321" s="329"/>
      <c r="AE321" s="329"/>
      <c r="AF321" s="329"/>
      <c r="AG321" s="329"/>
      <c r="AH321" s="329"/>
    </row>
    <row r="324" spans="2:34" x14ac:dyDescent="0.15">
      <c r="C324" s="254"/>
      <c r="D324" s="254"/>
      <c r="E324" s="254"/>
      <c r="F324" s="254"/>
      <c r="G324" s="254"/>
      <c r="H324" s="254"/>
      <c r="I324" s="254"/>
      <c r="J324" s="144"/>
      <c r="K324" s="254"/>
      <c r="L324" s="254"/>
      <c r="M324" s="254"/>
      <c r="N324" s="254"/>
    </row>
    <row r="325" spans="2:34" x14ac:dyDescent="0.15">
      <c r="C325" s="254"/>
      <c r="D325" s="254"/>
      <c r="E325" s="254"/>
      <c r="F325" s="254"/>
      <c r="G325" s="254"/>
      <c r="H325" s="254"/>
      <c r="I325" s="254"/>
      <c r="J325" s="144"/>
      <c r="K325" s="142"/>
      <c r="L325" s="254"/>
      <c r="M325" s="254"/>
      <c r="N325" s="254"/>
    </row>
    <row r="327" spans="2:34" x14ac:dyDescent="0.15">
      <c r="C327" s="254"/>
      <c r="D327" s="254"/>
      <c r="E327" s="254"/>
      <c r="F327" s="254"/>
      <c r="G327" s="254"/>
      <c r="H327" s="254"/>
      <c r="I327" s="254"/>
      <c r="J327" s="143"/>
      <c r="K327" s="142"/>
      <c r="L327" s="254"/>
      <c r="M327" s="254"/>
      <c r="N327" s="254"/>
    </row>
  </sheetData>
  <protectedRanges>
    <protectedRange algorithmName="SHA-512" hashValue="19r0bVvPR7yZA0UiYij7Tv1CBk3noIABvFePbLhCJ4nk3L6A+Fy+RdPPS3STf+a52x4pG2PQK4FAkXK9epnlIA==" saltValue="gQC4yrLvnbJqxYZ0KSEoZA==" spinCount="100000" sqref="C300:D303 B295:D299 H295:H299 F300:H302 F303:G303 B15:B294" name="Government revenues_1"/>
    <protectedRange algorithmName="SHA-512" hashValue="19r0bVvPR7yZA0UiYij7Tv1CBk3noIABvFePbLhCJ4nk3L6A+Fy+RdPPS3STf+a52x4pG2PQK4FAkXK9epnlIA==" saltValue="gQC4yrLvnbJqxYZ0KSEoZA==" spinCount="100000" sqref="I295:I298 I301:I303" name="Government revenues_2"/>
    <protectedRange algorithmName="SHA-512" hashValue="19r0bVvPR7yZA0UiYij7Tv1CBk3noIABvFePbLhCJ4nk3L6A+Fy+RdPPS3STf+a52x4pG2PQK4FAkXK9epnlIA==" saltValue="gQC4yrLvnbJqxYZ0KSEoZA==" spinCount="100000" sqref="C15:D294 H15:H294" name="Government revenues_1_1"/>
    <protectedRange algorithmName="SHA-512" hashValue="19r0bVvPR7yZA0UiYij7Tv1CBk3noIABvFePbLhCJ4nk3L6A+Fy+RdPPS3STf+a52x4pG2PQK4FAkXK9epnlIA==" saltValue="gQC4yrLvnbJqxYZ0KSEoZA==" spinCount="100000" sqref="I15:I294" name="Government revenues_2_1"/>
  </protectedRanges>
  <mergeCells count="28">
    <mergeCell ref="C7:N7"/>
    <mergeCell ref="C8:N8"/>
    <mergeCell ref="C9:N9"/>
    <mergeCell ref="C312:N312"/>
    <mergeCell ref="C313:N313"/>
    <mergeCell ref="C10:N10"/>
    <mergeCell ref="C11:N11"/>
    <mergeCell ref="C305:N305"/>
    <mergeCell ref="C306:N306"/>
    <mergeCell ref="C307:N307"/>
    <mergeCell ref="C2:N2"/>
    <mergeCell ref="C3:N3"/>
    <mergeCell ref="C4:N4"/>
    <mergeCell ref="C5:N5"/>
    <mergeCell ref="C6:N6"/>
    <mergeCell ref="C321:N321"/>
    <mergeCell ref="B13:N13"/>
    <mergeCell ref="C315:N315"/>
    <mergeCell ref="C316:N316"/>
    <mergeCell ref="C317:N317"/>
    <mergeCell ref="C318:N318"/>
    <mergeCell ref="C319:N319"/>
    <mergeCell ref="C320:N320"/>
    <mergeCell ref="C314:N314"/>
    <mergeCell ref="C308:N308"/>
    <mergeCell ref="C309:N309"/>
    <mergeCell ref="C310:N310"/>
    <mergeCell ref="C311:N311"/>
  </mergeCells>
  <dataValidations count="10">
    <dataValidation type="list" allowBlank="1" showInputMessage="1" showErrorMessage="1" sqref="I15:I294" xr:uid="{F4CEEDE8-F816-324A-84EA-6825C301DEC1}">
      <formula1>Currency_code_list</formula1>
    </dataValidation>
    <dataValidation allowBlank="1" showInputMessage="1" showErrorMessage="1" promptTitle="Project name" prompt="Input project name here._x000a__x000a_Please refrain from using acronyms, and input complete name." sqref="C204:C212 H204:H212 C233:C234 H233:H234 C238:C240 H238:H240 C252:C254 H252:H254" xr:uid="{88E0F5E0-4BD9-EA40-96D4-4CDAE6B9AB63}"/>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149 J151:J172 J174:J294" xr:uid="{F84436EA-513E-1347-AE98-BCB692688FC0}">
      <formula1>0.1</formula1>
      <formula2>0.2</formula2>
    </dataValidation>
    <dataValidation allowBlank="1" showInputMessage="1" showErrorMessage="1" promptTitle="Receiving government agency" prompt="Input the name of the government recipient here._x000a__x000a_Please refrain from using acronyms, and input complete name." sqref="D23:D28 D31:D50 D53:D59 D62:D67 D69:D74 D78 D85:D88 D92:D96 D100:D106 D112:D116 D121:D126 D132:D138 D144:D150 D155:D161 D164 D170:D174 D182:D183 D192 D197:D203 D206:D213 D217:D222 D226:D232 D237 D246:D251 D256:D263 D265:D266 D269:D273 D276:D280 D284 D291 D287:D288" xr:uid="{D7A42FC1-85FE-5641-9880-1DC89D58B992}"/>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7:E19 E177:E185 E21:E78 E81:E82 E84 E86:E88 E90 E92:E106 E109:E110 E112:E116 E118:E126 E129:E138 E141:E150 E153:E161 E163:E164 E166:E174 E243:E244 E246:E251 E188:E240 F17:F294 E253:E294" xr:uid="{098ABAF6-E4E2-DC4B-86B1-86A41A47D711}"/>
    <dataValidation allowBlank="1" showInputMessage="1" showErrorMessage="1" promptTitle="Company name" prompt="Input company name here._x000a__x000a_Please refrain from using acronyms, and input complete name." sqref="C15:C203 H15:H203 C213:C232 H213:H232 C235:C237 H235:H237 C241:C251 H241:H251 H255:H290 C255:C290" xr:uid="{E8EDD31D-6F58-DA41-9544-792115990272}"/>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16 E79:E80 E89 E252 E91 E107:E108 E117 E127:E128 E139:E140 E151:E152 E162 E165 E175:E176 E186:E187 E241:E242" xr:uid="{AC13CDA9-E58E-7444-852F-EFF7BBD8BB35}">
      <formula1>Revenue_stream_list</formula1>
    </dataValidation>
    <dataValidation type="list" showInputMessage="1" showErrorMessage="1" sqref="H291:H294 C291:C294" xr:uid="{10E16DEB-E287-C446-8D2C-C99DC78A31A0}">
      <formula1>Companies_list</formula1>
    </dataValidation>
    <dataValidation type="list" allowBlank="1" showInputMessage="1" showErrorMessage="1" sqref="F15:F16 G15:G294" xr:uid="{33F98AE4-B577-074A-967C-9165307C7AA3}">
      <formula1>Simple_options_list</formula1>
    </dataValidation>
    <dataValidation type="list" allowBlank="1" showInputMessage="1" showErrorMessage="1" sqref="D15:D22 D29:D30 D79:D84 D51:D52 D60:D61 D68 D75:D77 D89:D91 D97:D99 D107:D111 D117:D120 D127:D131 D139:D143 D151:D154 D162:D163 D165:D169 D175:D181 D184:D191 D193:D196 D204:D205 D214:D216 D223:D225 D238:D245 D252:D255 D264 D267:D268 D274:D275 D281:D283 D233:D236 D285:D286 D289:D290 D292:D294" xr:uid="{0B3A3A03-6586-4946-9041-89BC12FC9409}">
      <formula1>Government_entities_list</formula1>
    </dataValidation>
  </dataValidations>
  <hyperlinks>
    <hyperlink ref="B13" r:id="rId1" location="r4-1" display="EITI Requirement 4.1" xr:uid="{C2EB4DE3-FE2A-4B0E-A9A2-A17B452456B1}"/>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787C6-D399-4549-ABCE-9E456122CB43}">
  <sheetPr codeName="Sheet16"/>
  <dimension ref="A1:S29"/>
  <sheetViews>
    <sheetView zoomScaleNormal="100" workbookViewId="0">
      <selection activeCell="D3" sqref="D3"/>
    </sheetView>
  </sheetViews>
  <sheetFormatPr baseColWidth="10" defaultColWidth="10.5" defaultRowHeight="16" x14ac:dyDescent="0.2"/>
  <cols>
    <col min="1" max="1" width="14.83203125" style="263" customWidth="1"/>
    <col min="2" max="2" width="50.5" style="263" customWidth="1"/>
    <col min="3" max="3" width="2.5" style="263" customWidth="1"/>
    <col min="4" max="4" width="24" style="263" customWidth="1"/>
    <col min="5" max="5" width="2.5" style="263" customWidth="1"/>
    <col min="6" max="6" width="24" style="263" customWidth="1"/>
    <col min="7" max="7" width="2.5" style="263" customWidth="1"/>
    <col min="8" max="8" width="24" style="263" customWidth="1"/>
    <col min="9" max="9" width="2.5" style="263" customWidth="1"/>
    <col min="10" max="10" width="39.5" style="263" customWidth="1"/>
    <col min="11" max="11" width="2.5"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369</v>
      </c>
    </row>
    <row r="3" spans="1:19" s="45" customFormat="1" ht="90" x14ac:dyDescent="0.2">
      <c r="A3" s="317" t="s">
        <v>370</v>
      </c>
      <c r="B3" s="62" t="s">
        <v>371</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30" x14ac:dyDescent="0.2">
      <c r="A7" s="317" t="s">
        <v>118</v>
      </c>
      <c r="B7" s="62" t="s">
        <v>372</v>
      </c>
      <c r="D7" s="11" t="s">
        <v>567</v>
      </c>
      <c r="F7" s="63"/>
      <c r="H7" s="63"/>
      <c r="J7" s="54"/>
      <c r="K7" s="43"/>
      <c r="L7" s="44"/>
      <c r="M7" s="43"/>
      <c r="N7" s="44"/>
      <c r="O7" s="43"/>
      <c r="P7" s="44"/>
      <c r="R7" s="44"/>
    </row>
    <row r="8" spans="1:19" s="43" customFormat="1" ht="18" x14ac:dyDescent="0.2">
      <c r="A8" s="61"/>
      <c r="B8" s="52"/>
      <c r="D8" s="52"/>
      <c r="F8" s="52"/>
      <c r="H8" s="52"/>
      <c r="J8" s="53"/>
      <c r="L8" s="53"/>
      <c r="N8" s="53"/>
      <c r="P8" s="53"/>
      <c r="R8" s="53"/>
    </row>
    <row r="9" spans="1:19" s="43" customFormat="1" ht="45" x14ac:dyDescent="0.2">
      <c r="A9" s="61"/>
      <c r="B9" s="59" t="s">
        <v>373</v>
      </c>
      <c r="D9" s="11" t="s">
        <v>567</v>
      </c>
      <c r="F9" s="11" t="str">
        <f>IF(D9=[2]Lists!$K$4,"&lt; Input URL to data source &gt;",IF(D9=[2]Lists!$K$5,"&lt; Reference section in EITI Report or URL &gt;",IF(D9=[2]Lists!$K$6,"&lt; Reference evidence of non-applicability &gt;","")))</f>
        <v/>
      </c>
      <c r="H9" s="11" t="str">
        <f>IF(F9=[2]Lists!$K$4,"&lt; Input URL to data source &gt;",IF(F9=[2]Lists!$K$5,"&lt; Reference section in EITI Report or URL &gt;",IF(F9=[2]Lists!$K$6,"&lt; Reference evidence of non-applicability &gt;","")))</f>
        <v/>
      </c>
      <c r="J9" s="382"/>
      <c r="L9" s="44"/>
      <c r="N9" s="44"/>
      <c r="P9" s="44"/>
      <c r="R9" s="44"/>
    </row>
    <row r="10" spans="1:19" s="10" customFormat="1" ht="30" x14ac:dyDescent="0.2">
      <c r="A10" s="15"/>
      <c r="B10" s="59" t="s">
        <v>374</v>
      </c>
      <c r="D10" s="11" t="s">
        <v>556</v>
      </c>
      <c r="F10" s="96"/>
      <c r="G10" s="43"/>
      <c r="H10" s="11" t="s">
        <v>802</v>
      </c>
      <c r="I10" s="43"/>
      <c r="J10" s="383"/>
      <c r="K10" s="43"/>
      <c r="L10" s="44"/>
      <c r="M10" s="43"/>
      <c r="N10" s="44"/>
      <c r="O10" s="43"/>
      <c r="P10" s="44"/>
      <c r="Q10" s="43"/>
      <c r="R10" s="44"/>
      <c r="S10" s="43"/>
    </row>
    <row r="11" spans="1:19" s="10" customFormat="1" ht="15" x14ac:dyDescent="0.2">
      <c r="A11" s="15"/>
      <c r="B11" s="60" t="s">
        <v>375</v>
      </c>
      <c r="D11" s="31"/>
      <c r="F11" s="31"/>
      <c r="G11" s="45"/>
      <c r="H11" s="31"/>
      <c r="I11" s="45"/>
      <c r="J11" s="383"/>
      <c r="K11" s="45"/>
      <c r="L11" s="44"/>
      <c r="M11" s="45"/>
      <c r="N11" s="44"/>
      <c r="O11" s="45"/>
      <c r="P11" s="44"/>
      <c r="Q11" s="45"/>
      <c r="R11" s="44"/>
      <c r="S11" s="45"/>
    </row>
    <row r="12" spans="1:19" s="10" customFormat="1" ht="18" x14ac:dyDescent="0.2">
      <c r="A12" s="15"/>
      <c r="B12" s="25" t="s">
        <v>206</v>
      </c>
      <c r="D12" s="11">
        <v>679782</v>
      </c>
      <c r="F12" s="11" t="s">
        <v>799</v>
      </c>
      <c r="G12" s="43"/>
      <c r="H12" s="11" t="s">
        <v>801</v>
      </c>
      <c r="I12" s="43"/>
      <c r="J12" s="383"/>
      <c r="K12" s="43"/>
      <c r="L12" s="44"/>
      <c r="M12" s="43"/>
      <c r="N12" s="44"/>
      <c r="O12" s="43"/>
      <c r="P12" s="44"/>
      <c r="Q12" s="43"/>
      <c r="R12" s="44"/>
      <c r="S12" s="43"/>
    </row>
    <row r="13" spans="1:19" s="10" customFormat="1" ht="15" x14ac:dyDescent="0.2">
      <c r="A13" s="15"/>
      <c r="B13" s="25" t="s">
        <v>208</v>
      </c>
      <c r="D13" s="11">
        <v>9941000000</v>
      </c>
      <c r="F13" s="11" t="s">
        <v>800</v>
      </c>
      <c r="G13" s="45"/>
      <c r="H13" s="11"/>
      <c r="I13" s="45"/>
      <c r="J13" s="383"/>
      <c r="K13" s="45"/>
      <c r="L13" s="44"/>
      <c r="M13" s="45"/>
      <c r="N13" s="44"/>
      <c r="O13" s="45"/>
      <c r="P13" s="44"/>
      <c r="Q13" s="45"/>
      <c r="R13" s="44"/>
      <c r="S13" s="45"/>
    </row>
    <row r="14" spans="1:19" s="10" customFormat="1" ht="18" x14ac:dyDescent="0.2">
      <c r="A14" s="15"/>
      <c r="B14" s="25" t="s">
        <v>216</v>
      </c>
      <c r="D14" s="11" t="s">
        <v>78</v>
      </c>
      <c r="F14" s="11" t="s">
        <v>214</v>
      </c>
      <c r="G14" s="43"/>
      <c r="H14" s="11" t="s">
        <v>214</v>
      </c>
      <c r="I14" s="43"/>
      <c r="J14" s="383"/>
      <c r="K14" s="43"/>
      <c r="L14" s="44"/>
      <c r="M14" s="43"/>
      <c r="N14" s="44"/>
      <c r="O14" s="43"/>
      <c r="P14" s="44"/>
      <c r="Q14" s="43"/>
      <c r="R14" s="44"/>
      <c r="S14" s="43"/>
    </row>
    <row r="15" spans="1:19" s="10" customFormat="1" x14ac:dyDescent="0.2">
      <c r="A15" s="15"/>
      <c r="B15" s="60" t="s">
        <v>376</v>
      </c>
      <c r="D15" s="31"/>
      <c r="F15" s="31"/>
      <c r="G15" s="266"/>
      <c r="H15" s="31"/>
      <c r="I15" s="266"/>
      <c r="J15" s="383"/>
      <c r="K15" s="266"/>
      <c r="L15" s="44"/>
      <c r="M15" s="266"/>
      <c r="N15" s="44"/>
      <c r="O15" s="266"/>
      <c r="P15" s="44"/>
      <c r="Q15" s="266"/>
      <c r="R15" s="44"/>
      <c r="S15" s="266"/>
    </row>
    <row r="16" spans="1:19" s="10" customFormat="1" x14ac:dyDescent="0.2">
      <c r="A16" s="15"/>
      <c r="B16" s="25" t="s">
        <v>206</v>
      </c>
      <c r="D16" s="334">
        <v>679782</v>
      </c>
      <c r="F16" s="11" t="s">
        <v>799</v>
      </c>
      <c r="G16" s="266"/>
      <c r="H16" s="11" t="s">
        <v>801</v>
      </c>
      <c r="I16" s="266"/>
      <c r="J16" s="383"/>
      <c r="K16" s="266"/>
      <c r="L16" s="44"/>
      <c r="M16" s="266"/>
      <c r="N16" s="44"/>
      <c r="O16" s="266"/>
      <c r="P16" s="44"/>
      <c r="Q16" s="266"/>
      <c r="R16" s="44"/>
      <c r="S16" s="266"/>
    </row>
    <row r="17" spans="1:19" s="10" customFormat="1" x14ac:dyDescent="0.2">
      <c r="A17" s="15"/>
      <c r="B17" s="26" t="str">
        <f>LEFT(B16,SEARCH(",",B16))&amp;" value"</f>
        <v>Crude oil (2709), value</v>
      </c>
      <c r="D17" s="11">
        <v>299980678</v>
      </c>
      <c r="F17" s="11" t="s">
        <v>207</v>
      </c>
      <c r="G17" s="266"/>
      <c r="H17" s="11"/>
      <c r="I17" s="266"/>
      <c r="J17" s="383"/>
      <c r="K17" s="266"/>
      <c r="L17" s="44"/>
      <c r="M17" s="266"/>
      <c r="N17" s="44"/>
      <c r="O17" s="266"/>
      <c r="P17" s="44"/>
      <c r="Q17" s="266"/>
      <c r="R17" s="44"/>
      <c r="S17" s="266"/>
    </row>
    <row r="18" spans="1:19" s="10" customFormat="1" x14ac:dyDescent="0.2">
      <c r="A18" s="15"/>
      <c r="B18" s="25" t="s">
        <v>208</v>
      </c>
      <c r="D18" s="334">
        <v>9941000000</v>
      </c>
      <c r="F18" s="11" t="s">
        <v>800</v>
      </c>
      <c r="G18" s="266"/>
      <c r="H18" s="11"/>
      <c r="I18" s="266"/>
      <c r="J18" s="383"/>
      <c r="K18" s="266"/>
      <c r="L18" s="44"/>
      <c r="M18" s="266"/>
      <c r="N18" s="44"/>
      <c r="O18" s="266"/>
      <c r="P18" s="44"/>
      <c r="Q18" s="266"/>
      <c r="R18" s="44"/>
      <c r="S18" s="266"/>
    </row>
    <row r="19" spans="1:19" s="10" customFormat="1" x14ac:dyDescent="0.2">
      <c r="A19" s="15"/>
      <c r="B19" s="26" t="str">
        <f>LEFT(B18,SEARCH(",",B18))&amp;" value"</f>
        <v>Natural gas (2711), value</v>
      </c>
      <c r="D19" s="11" t="s">
        <v>78</v>
      </c>
      <c r="F19" s="11" t="s">
        <v>207</v>
      </c>
      <c r="G19" s="266"/>
      <c r="H19" s="11" t="s">
        <v>207</v>
      </c>
      <c r="I19" s="266"/>
      <c r="J19" s="383"/>
      <c r="K19" s="266"/>
      <c r="L19" s="44"/>
      <c r="M19" s="266"/>
      <c r="N19" s="44"/>
      <c r="O19" s="266"/>
      <c r="P19" s="44"/>
      <c r="Q19" s="266"/>
      <c r="R19" s="44"/>
      <c r="S19" s="266"/>
    </row>
    <row r="20" spans="1:19" s="10" customFormat="1" x14ac:dyDescent="0.2">
      <c r="A20" s="15"/>
      <c r="B20" s="25" t="s">
        <v>216</v>
      </c>
      <c r="D20" s="11" t="s">
        <v>78</v>
      </c>
      <c r="F20" s="11" t="s">
        <v>214</v>
      </c>
      <c r="G20" s="266"/>
      <c r="H20" s="11" t="s">
        <v>214</v>
      </c>
      <c r="I20" s="266"/>
      <c r="J20" s="383"/>
      <c r="K20" s="266"/>
      <c r="L20" s="44"/>
      <c r="M20" s="266"/>
      <c r="N20" s="44"/>
      <c r="O20" s="266"/>
      <c r="P20" s="44"/>
      <c r="Q20" s="266"/>
      <c r="R20" s="44"/>
      <c r="S20" s="266"/>
    </row>
    <row r="21" spans="1:19" s="10" customFormat="1" x14ac:dyDescent="0.2">
      <c r="A21" s="15"/>
      <c r="B21" s="26" t="str">
        <f>LEFT(B20,SEARCH(",",B20))&amp;" value"</f>
        <v>Add commodities here, value</v>
      </c>
      <c r="D21" s="11" t="s">
        <v>78</v>
      </c>
      <c r="F21" s="11" t="s">
        <v>207</v>
      </c>
      <c r="G21" s="266"/>
      <c r="H21" s="11" t="s">
        <v>207</v>
      </c>
      <c r="I21" s="266"/>
      <c r="J21" s="383"/>
      <c r="K21" s="266"/>
      <c r="L21" s="44"/>
      <c r="M21" s="266"/>
      <c r="N21" s="44"/>
      <c r="O21" s="266"/>
      <c r="P21" s="44"/>
      <c r="Q21" s="266"/>
      <c r="R21" s="44"/>
      <c r="S21" s="266"/>
    </row>
    <row r="22" spans="1:19" s="10" customFormat="1" ht="45" x14ac:dyDescent="0.2">
      <c r="A22" s="15"/>
      <c r="B22" s="60" t="s">
        <v>377</v>
      </c>
      <c r="D22" s="11" t="s">
        <v>573</v>
      </c>
      <c r="E22" s="43"/>
      <c r="F22" s="11" t="str">
        <f>IF(D22=[2]Lists!$K$4,"&lt; Input URL to data source &gt;",IF(D22=[2]Lists!$K$5,"&lt; Reference section in EITI Report or URL &gt;",IF(D22=[2]Lists!$K$6,"&lt; Reference evidence of non-applicability &gt;","")))</f>
        <v/>
      </c>
      <c r="G22" s="266"/>
      <c r="H22" s="11" t="str">
        <f>IF(F22=[2]Lists!$K$4,"&lt; Input URL to data source &gt;",IF(F22=[2]Lists!$K$5,"&lt; Reference section in EITI Report or URL &gt;",IF(F22=[2]Lists!$K$6,"&lt; Reference evidence of non-applicability &gt;","")))</f>
        <v/>
      </c>
      <c r="I22" s="266"/>
      <c r="J22" s="383"/>
      <c r="K22" s="266"/>
      <c r="L22" s="44"/>
      <c r="M22" s="266"/>
      <c r="N22" s="44"/>
      <c r="O22" s="266"/>
      <c r="P22" s="44"/>
      <c r="Q22" s="266"/>
      <c r="R22" s="44"/>
      <c r="S22" s="266"/>
    </row>
    <row r="23" spans="1:19" s="10" customFormat="1" ht="45" x14ac:dyDescent="0.2">
      <c r="A23" s="15"/>
      <c r="B23" s="60" t="s">
        <v>378</v>
      </c>
      <c r="D23" s="11" t="s">
        <v>567</v>
      </c>
      <c r="E23" s="43"/>
      <c r="F23" s="11" t="str">
        <f>IF(D23=[2]Lists!$K$4,"&lt; Input URL to data source &gt;",IF(D23=[2]Lists!$K$5,"&lt; Reference section in EITI Report or URL &gt;",IF(D23=[2]Lists!$K$6,"&lt; Reference evidence of non-applicability &gt;","")))</f>
        <v/>
      </c>
      <c r="G23" s="266"/>
      <c r="H23" s="11" t="str">
        <f>IF(F23=[2]Lists!$K$4,"&lt; Input URL to data source &gt;",IF(F23=[2]Lists!$K$5,"&lt; Reference section in EITI Report or URL &gt;",IF(F23=[2]Lists!$K$6,"&lt; Reference evidence of non-applicability &gt;","")))</f>
        <v/>
      </c>
      <c r="I23" s="266"/>
      <c r="J23" s="383"/>
      <c r="K23" s="266"/>
      <c r="L23" s="44"/>
      <c r="M23" s="266"/>
      <c r="N23" s="44"/>
      <c r="O23" s="266"/>
      <c r="P23" s="44"/>
      <c r="Q23" s="266"/>
      <c r="R23" s="44"/>
      <c r="S23" s="266"/>
    </row>
    <row r="24" spans="1:19" s="10" customFormat="1" ht="45" x14ac:dyDescent="0.2">
      <c r="A24" s="15"/>
      <c r="B24" s="60" t="s">
        <v>379</v>
      </c>
      <c r="D24" s="11" t="s">
        <v>368</v>
      </c>
      <c r="E24" s="43"/>
      <c r="F24" s="11"/>
      <c r="G24" s="266"/>
      <c r="H24" s="11"/>
      <c r="I24" s="266"/>
      <c r="J24" s="383"/>
      <c r="K24" s="266"/>
      <c r="L24" s="44"/>
      <c r="M24" s="266"/>
      <c r="N24" s="44"/>
      <c r="O24" s="266"/>
      <c r="P24" s="44"/>
      <c r="Q24" s="266"/>
      <c r="R24" s="44"/>
      <c r="S24" s="266"/>
    </row>
    <row r="25" spans="1:19" s="10" customFormat="1" ht="105" x14ac:dyDescent="0.2">
      <c r="A25" s="15"/>
      <c r="B25" s="60" t="s">
        <v>380</v>
      </c>
      <c r="D25" s="11" t="s">
        <v>573</v>
      </c>
      <c r="E25" s="43"/>
      <c r="F25" s="11"/>
      <c r="G25" s="266"/>
      <c r="H25" s="11"/>
      <c r="I25" s="266"/>
      <c r="J25" s="383"/>
      <c r="K25" s="266"/>
      <c r="L25" s="44"/>
      <c r="M25" s="266"/>
      <c r="N25" s="44"/>
      <c r="O25" s="266"/>
      <c r="P25" s="44"/>
      <c r="Q25" s="266"/>
      <c r="R25" s="44"/>
      <c r="S25" s="266"/>
    </row>
    <row r="26" spans="1:19" s="10" customFormat="1" ht="75" x14ac:dyDescent="0.2">
      <c r="A26" s="15"/>
      <c r="B26" s="60" t="s">
        <v>381</v>
      </c>
      <c r="D26" s="11" t="s">
        <v>567</v>
      </c>
      <c r="E26" s="43"/>
      <c r="F26" s="11"/>
      <c r="G26" s="266"/>
      <c r="H26" s="11"/>
      <c r="I26" s="266"/>
      <c r="J26" s="383"/>
      <c r="K26" s="266"/>
      <c r="L26" s="44"/>
      <c r="M26" s="266"/>
      <c r="N26" s="44"/>
      <c r="O26" s="266"/>
      <c r="P26" s="44"/>
      <c r="Q26" s="266"/>
      <c r="R26" s="44"/>
      <c r="S26" s="266"/>
    </row>
    <row r="27" spans="1:19" s="10" customFormat="1" ht="75" x14ac:dyDescent="0.2">
      <c r="A27" s="15"/>
      <c r="B27" s="60" t="s">
        <v>382</v>
      </c>
      <c r="D27" s="11" t="s">
        <v>567</v>
      </c>
      <c r="E27" s="43"/>
      <c r="F27" s="11"/>
      <c r="G27" s="266"/>
      <c r="H27" s="11"/>
      <c r="I27" s="266"/>
      <c r="J27" s="383"/>
      <c r="K27" s="266"/>
      <c r="L27" s="44"/>
      <c r="M27" s="266"/>
      <c r="N27" s="44"/>
      <c r="O27" s="266"/>
      <c r="P27" s="44"/>
      <c r="Q27" s="266"/>
      <c r="R27" s="44"/>
      <c r="S27" s="266"/>
    </row>
    <row r="28" spans="1:19" s="10" customFormat="1" ht="30" x14ac:dyDescent="0.2">
      <c r="A28" s="15"/>
      <c r="B28" s="60" t="s">
        <v>383</v>
      </c>
      <c r="D28" s="337">
        <v>299980678</v>
      </c>
      <c r="F28" s="11" t="s">
        <v>207</v>
      </c>
      <c r="G28" s="266"/>
      <c r="H28" s="11" t="s">
        <v>207</v>
      </c>
      <c r="I28" s="266"/>
      <c r="J28" s="384"/>
      <c r="K28" s="266"/>
      <c r="L28" s="44"/>
      <c r="M28" s="266"/>
      <c r="N28" s="44"/>
      <c r="O28" s="266"/>
      <c r="P28" s="44"/>
      <c r="Q28" s="266"/>
      <c r="R28" s="44"/>
      <c r="S28" s="266"/>
    </row>
    <row r="29" spans="1:19" s="265" customFormat="1" x14ac:dyDescent="0.2">
      <c r="A29" s="264"/>
    </row>
  </sheetData>
  <mergeCells count="1">
    <mergeCell ref="J9:J28"/>
  </mergeCells>
  <dataValidations count="2">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6 D18" xr:uid="{E3EDF739-7297-46ED-BDCE-DC6D0283857D}">
      <formula1>0</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28" xr:uid="{C971C519-D4BF-47DF-85C9-39F37000A69B}">
      <formula1>0</formula1>
    </dataValidation>
  </dataValidations>
  <pageMargins left="0.7" right="0.7" top="0.75" bottom="0.75" header="0.3" footer="0.3"/>
  <pageSetup paperSize="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978B-7666-2346-BB89-61A9C644A0D1}">
  <sheetPr codeName="Sheet17"/>
  <dimension ref="A1:S17"/>
  <sheetViews>
    <sheetView zoomScaleNormal="100" workbookViewId="0">
      <selection activeCell="H14" sqref="H14"/>
    </sheetView>
  </sheetViews>
  <sheetFormatPr baseColWidth="10" defaultColWidth="10.5" defaultRowHeight="16" x14ac:dyDescent="0.2"/>
  <cols>
    <col min="1" max="1" width="17.33203125" style="263" customWidth="1"/>
    <col min="2" max="2" width="45.5" style="263" customWidth="1"/>
    <col min="3" max="3" width="3.33203125" style="263" customWidth="1"/>
    <col min="4" max="4" width="26" style="263" customWidth="1"/>
    <col min="5" max="5" width="3.33203125" style="263" customWidth="1"/>
    <col min="6" max="6" width="26" style="263" customWidth="1"/>
    <col min="7" max="7" width="3.33203125" style="263" customWidth="1"/>
    <col min="8" max="8" width="26" style="263" customWidth="1"/>
    <col min="9" max="9" width="3.33203125"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384</v>
      </c>
    </row>
    <row r="3" spans="1:19" s="45" customFormat="1" ht="120" x14ac:dyDescent="0.2">
      <c r="A3" s="317" t="s">
        <v>385</v>
      </c>
      <c r="B3" s="62" t="s">
        <v>386</v>
      </c>
      <c r="D3" s="11" t="s">
        <v>574</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30" x14ac:dyDescent="0.2">
      <c r="A7" s="317" t="s">
        <v>118</v>
      </c>
      <c r="B7" s="62" t="s">
        <v>387</v>
      </c>
      <c r="D7" s="11" t="s">
        <v>574</v>
      </c>
      <c r="F7" s="63"/>
      <c r="H7" s="63"/>
      <c r="J7" s="54"/>
      <c r="L7" s="44"/>
      <c r="N7" s="44"/>
      <c r="P7" s="44"/>
      <c r="R7" s="44"/>
    </row>
    <row r="8" spans="1:19" s="43" customFormat="1" ht="18" x14ac:dyDescent="0.2">
      <c r="A8" s="61"/>
      <c r="B8" s="52"/>
      <c r="D8" s="52"/>
      <c r="F8" s="52"/>
      <c r="H8" s="52"/>
      <c r="J8" s="53"/>
      <c r="L8" s="53"/>
      <c r="N8" s="53"/>
      <c r="P8" s="53"/>
      <c r="R8" s="53"/>
    </row>
    <row r="9" spans="1:19" s="10" customFormat="1" ht="30" x14ac:dyDescent="0.2">
      <c r="A9" s="15"/>
      <c r="B9" s="59" t="s">
        <v>388</v>
      </c>
      <c r="D9" s="11" t="s">
        <v>287</v>
      </c>
      <c r="F9" s="11" t="s">
        <v>287</v>
      </c>
      <c r="G9" s="43"/>
      <c r="H9" s="11" t="s">
        <v>287</v>
      </c>
      <c r="I9" s="43"/>
      <c r="J9" s="382"/>
      <c r="K9" s="43"/>
      <c r="L9" s="44"/>
      <c r="M9" s="43"/>
      <c r="N9" s="44"/>
      <c r="O9" s="43"/>
      <c r="P9" s="44"/>
      <c r="Q9" s="43"/>
      <c r="R9" s="44"/>
      <c r="S9" s="43"/>
    </row>
    <row r="10" spans="1:19" s="10" customFormat="1" ht="30" x14ac:dyDescent="0.2">
      <c r="A10" s="15"/>
      <c r="B10" s="65" t="s">
        <v>389</v>
      </c>
      <c r="D10" s="11" t="s">
        <v>287</v>
      </c>
      <c r="F10" s="11"/>
      <c r="G10" s="43"/>
      <c r="H10" s="11"/>
      <c r="I10" s="43"/>
      <c r="J10" s="383"/>
      <c r="K10" s="43"/>
      <c r="L10" s="44"/>
      <c r="M10" s="43"/>
      <c r="N10" s="44"/>
      <c r="O10" s="43"/>
      <c r="P10" s="44"/>
      <c r="Q10" s="43"/>
      <c r="R10" s="44"/>
      <c r="S10" s="43"/>
    </row>
    <row r="11" spans="1:19" s="10" customFormat="1" ht="45" x14ac:dyDescent="0.2">
      <c r="A11" s="15"/>
      <c r="B11" s="65" t="s">
        <v>390</v>
      </c>
      <c r="D11" s="11" t="s">
        <v>287</v>
      </c>
      <c r="F11" s="11"/>
      <c r="G11" s="43"/>
      <c r="H11" s="11"/>
      <c r="I11" s="43"/>
      <c r="J11" s="383"/>
      <c r="K11" s="43"/>
      <c r="L11" s="44"/>
      <c r="M11" s="43"/>
      <c r="N11" s="44"/>
      <c r="O11" s="43"/>
      <c r="P11" s="44"/>
      <c r="Q11" s="43"/>
      <c r="R11" s="44"/>
      <c r="S11" s="43"/>
    </row>
    <row r="12" spans="1:19" s="10" customFormat="1" ht="45" x14ac:dyDescent="0.2">
      <c r="A12" s="15"/>
      <c r="B12" s="65" t="s">
        <v>391</v>
      </c>
      <c r="D12" s="11" t="s">
        <v>287</v>
      </c>
      <c r="F12" s="11" t="s">
        <v>287</v>
      </c>
      <c r="G12" s="43"/>
      <c r="H12" s="11" t="s">
        <v>287</v>
      </c>
      <c r="I12" s="43"/>
      <c r="J12" s="383"/>
      <c r="K12" s="43"/>
      <c r="L12" s="44"/>
      <c r="M12" s="43"/>
      <c r="N12" s="44"/>
      <c r="O12" s="43"/>
      <c r="P12" s="44"/>
      <c r="Q12" s="43"/>
      <c r="R12" s="44"/>
      <c r="S12" s="43"/>
    </row>
    <row r="13" spans="1:19" s="10" customFormat="1" ht="60" x14ac:dyDescent="0.2">
      <c r="A13" s="15"/>
      <c r="B13" s="65" t="s">
        <v>392</v>
      </c>
      <c r="D13" s="11" t="s">
        <v>287</v>
      </c>
      <c r="F13" s="11"/>
      <c r="G13" s="43"/>
      <c r="H13" s="11"/>
      <c r="I13" s="43"/>
      <c r="J13" s="383"/>
      <c r="K13" s="43"/>
      <c r="L13" s="44"/>
      <c r="M13" s="43"/>
      <c r="N13" s="44"/>
      <c r="O13" s="43"/>
      <c r="P13" s="44"/>
      <c r="Q13" s="43"/>
      <c r="R13" s="44"/>
      <c r="S13" s="43"/>
    </row>
    <row r="14" spans="1:19" s="10" customFormat="1" ht="45" x14ac:dyDescent="0.2">
      <c r="A14" s="15"/>
      <c r="B14" s="65" t="s">
        <v>393</v>
      </c>
      <c r="D14" s="11" t="s">
        <v>287</v>
      </c>
      <c r="F14" s="11" t="s">
        <v>287</v>
      </c>
      <c r="G14" s="43"/>
      <c r="H14" s="11" t="s">
        <v>287</v>
      </c>
      <c r="I14" s="43"/>
      <c r="J14" s="383"/>
      <c r="K14" s="43"/>
      <c r="L14" s="44"/>
      <c r="M14" s="43"/>
      <c r="N14" s="44"/>
      <c r="O14" s="43"/>
      <c r="P14" s="44"/>
      <c r="Q14" s="43"/>
      <c r="R14" s="44"/>
      <c r="S14" s="43"/>
    </row>
    <row r="15" spans="1:19" s="10" customFormat="1" ht="45" x14ac:dyDescent="0.2">
      <c r="A15" s="15"/>
      <c r="B15" s="65" t="s">
        <v>394</v>
      </c>
      <c r="D15" s="11" t="s">
        <v>287</v>
      </c>
      <c r="F15" s="11"/>
      <c r="G15" s="43"/>
      <c r="H15" s="11"/>
      <c r="I15" s="43"/>
      <c r="J15" s="383"/>
      <c r="K15" s="43"/>
      <c r="L15" s="44"/>
      <c r="M15" s="43"/>
      <c r="N15" s="44"/>
      <c r="O15" s="43"/>
      <c r="P15" s="44"/>
      <c r="Q15" s="43"/>
      <c r="R15" s="44"/>
      <c r="S15" s="43"/>
    </row>
    <row r="16" spans="1:19" s="76" customFormat="1" ht="47.25" customHeight="1" x14ac:dyDescent="0.2">
      <c r="A16" s="75"/>
      <c r="B16" s="80" t="s">
        <v>395</v>
      </c>
      <c r="D16" s="11" t="s">
        <v>287</v>
      </c>
      <c r="F16" s="78"/>
      <c r="G16" s="77"/>
      <c r="H16" s="78"/>
      <c r="I16" s="77"/>
      <c r="J16" s="384"/>
      <c r="K16" s="77"/>
      <c r="L16" s="79"/>
      <c r="M16" s="77"/>
      <c r="N16" s="79"/>
      <c r="O16" s="77"/>
      <c r="P16" s="79"/>
      <c r="Q16" s="77"/>
      <c r="R16" s="79"/>
      <c r="S16" s="77"/>
    </row>
    <row r="17" spans="1:19" s="276" customFormat="1" ht="18" x14ac:dyDescent="0.2">
      <c r="A17" s="275"/>
      <c r="G17" s="55"/>
      <c r="I17" s="55"/>
      <c r="J17" s="12"/>
      <c r="K17" s="55"/>
      <c r="L17" s="12"/>
      <c r="M17" s="55"/>
      <c r="N17" s="12"/>
      <c r="O17" s="55"/>
      <c r="P17" s="12"/>
      <c r="Q17" s="55"/>
      <c r="R17" s="12"/>
      <c r="S17" s="55"/>
    </row>
  </sheetData>
  <mergeCells count="1">
    <mergeCell ref="J9:J16"/>
  </mergeCells>
  <pageMargins left="0.7" right="0.7" top="0.75" bottom="0.75" header="0.3" footer="0.3"/>
  <pageSetup paperSize="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3323-9D40-C641-9A85-FA798ECEDDDE}">
  <sheetPr codeName="Sheet18"/>
  <dimension ref="A1:S14"/>
  <sheetViews>
    <sheetView zoomScaleNormal="100" workbookViewId="0">
      <selection activeCell="D4" sqref="D4"/>
    </sheetView>
  </sheetViews>
  <sheetFormatPr baseColWidth="10" defaultColWidth="10.5" defaultRowHeight="16" x14ac:dyDescent="0.2"/>
  <cols>
    <col min="1" max="1" width="16.33203125" style="263" customWidth="1"/>
    <col min="2" max="2" width="42" style="263" customWidth="1"/>
    <col min="3" max="3" width="3.33203125" style="263" customWidth="1"/>
    <col min="4" max="4" width="35.33203125" style="263" customWidth="1"/>
    <col min="5" max="5" width="3.33203125" style="263" customWidth="1"/>
    <col min="6" max="6" width="35.33203125" style="263" customWidth="1"/>
    <col min="7" max="7" width="3.33203125" style="263" customWidth="1"/>
    <col min="8" max="8" width="35.33203125" style="263" customWidth="1"/>
    <col min="9" max="9" width="3.33203125"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396</v>
      </c>
    </row>
    <row r="3" spans="1:19" s="45" customFormat="1" ht="90" x14ac:dyDescent="0.2">
      <c r="A3" s="317" t="s">
        <v>397</v>
      </c>
      <c r="B3" s="62" t="s">
        <v>398</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30" x14ac:dyDescent="0.2">
      <c r="A7" s="317" t="s">
        <v>118</v>
      </c>
      <c r="B7" s="62" t="s">
        <v>399</v>
      </c>
      <c r="D7" s="11" t="s">
        <v>567</v>
      </c>
      <c r="F7" s="63"/>
      <c r="H7" s="63"/>
      <c r="J7" s="54"/>
      <c r="L7" s="44"/>
      <c r="M7" s="43"/>
      <c r="N7" s="44"/>
      <c r="O7" s="43"/>
      <c r="P7" s="44"/>
      <c r="Q7" s="43"/>
      <c r="R7" s="44"/>
    </row>
    <row r="8" spans="1:19" s="43" customFormat="1" ht="18" x14ac:dyDescent="0.2">
      <c r="A8" s="61"/>
      <c r="B8" s="52"/>
      <c r="D8" s="52"/>
      <c r="F8" s="52"/>
      <c r="H8" s="52"/>
      <c r="J8" s="53"/>
      <c r="L8" s="53"/>
      <c r="N8" s="53"/>
      <c r="P8" s="53"/>
      <c r="R8" s="53"/>
    </row>
    <row r="9" spans="1:19" s="10" customFormat="1" ht="30" x14ac:dyDescent="0.2">
      <c r="A9" s="15"/>
      <c r="B9" s="59" t="s">
        <v>400</v>
      </c>
      <c r="D9" s="11" t="s">
        <v>556</v>
      </c>
      <c r="F9" s="96"/>
      <c r="G9" s="43"/>
      <c r="H9" s="11" t="s">
        <v>803</v>
      </c>
      <c r="I9" s="43"/>
      <c r="J9" s="439" t="s">
        <v>805</v>
      </c>
      <c r="K9" s="43"/>
      <c r="L9" s="44"/>
      <c r="M9" s="43"/>
      <c r="N9" s="44"/>
      <c r="O9" s="43"/>
      <c r="P9" s="44"/>
      <c r="Q9" s="43"/>
      <c r="R9" s="44"/>
      <c r="S9" s="43"/>
    </row>
    <row r="10" spans="1:19" s="10" customFormat="1" ht="79" customHeight="1" x14ac:dyDescent="0.2">
      <c r="A10" s="15"/>
      <c r="B10" s="65" t="s">
        <v>401</v>
      </c>
      <c r="D10" s="11" t="s">
        <v>368</v>
      </c>
      <c r="F10" s="11"/>
      <c r="G10" s="45"/>
      <c r="H10" s="11"/>
      <c r="I10" s="45"/>
      <c r="J10" s="383"/>
      <c r="K10" s="45"/>
      <c r="L10" s="44"/>
      <c r="M10" s="45"/>
      <c r="N10" s="44"/>
      <c r="O10" s="45"/>
      <c r="P10" s="44"/>
      <c r="Q10" s="45"/>
      <c r="R10" s="44"/>
      <c r="S10" s="45"/>
    </row>
    <row r="11" spans="1:19" s="10" customFormat="1" ht="30.75" customHeight="1" x14ac:dyDescent="0.2">
      <c r="A11" s="15"/>
      <c r="B11" s="65" t="s">
        <v>402</v>
      </c>
      <c r="D11" s="337">
        <v>44665562</v>
      </c>
      <c r="F11" s="11" t="s">
        <v>207</v>
      </c>
      <c r="G11" s="45"/>
      <c r="H11" s="11" t="s">
        <v>207</v>
      </c>
      <c r="I11" s="45"/>
      <c r="J11" s="383"/>
      <c r="K11" s="45"/>
      <c r="L11" s="44"/>
      <c r="M11" s="45"/>
      <c r="N11" s="44"/>
      <c r="O11" s="45"/>
      <c r="P11" s="44"/>
      <c r="Q11" s="45"/>
      <c r="R11" s="44"/>
      <c r="S11" s="45"/>
    </row>
    <row r="12" spans="1:19" s="10" customFormat="1" ht="47.25" customHeight="1" x14ac:dyDescent="0.2">
      <c r="A12" s="15"/>
      <c r="B12" s="65" t="s">
        <v>403</v>
      </c>
      <c r="D12" s="11" t="s">
        <v>804</v>
      </c>
      <c r="F12" s="11"/>
      <c r="G12" s="45"/>
      <c r="H12" s="11" t="s">
        <v>803</v>
      </c>
      <c r="I12" s="45"/>
      <c r="J12" s="383"/>
      <c r="K12" s="45"/>
      <c r="L12" s="44"/>
      <c r="M12" s="45"/>
      <c r="N12" s="44"/>
      <c r="O12" s="45"/>
      <c r="P12" s="44"/>
      <c r="Q12" s="45"/>
      <c r="R12" s="44"/>
      <c r="S12" s="45"/>
    </row>
    <row r="13" spans="1:19" s="10" customFormat="1" ht="62.25" customHeight="1" x14ac:dyDescent="0.2">
      <c r="A13" s="15"/>
      <c r="B13" s="65" t="s">
        <v>404</v>
      </c>
      <c r="D13" s="11" t="s">
        <v>287</v>
      </c>
      <c r="F13" s="11" t="s">
        <v>287</v>
      </c>
      <c r="G13" s="45"/>
      <c r="H13" s="11" t="s">
        <v>287</v>
      </c>
      <c r="I13" s="45"/>
      <c r="J13" s="384"/>
      <c r="K13" s="45"/>
      <c r="L13" s="44"/>
      <c r="M13" s="45"/>
      <c r="N13" s="44"/>
      <c r="O13" s="45"/>
      <c r="P13" s="44"/>
      <c r="Q13" s="45"/>
      <c r="R13" s="44"/>
      <c r="S13" s="45"/>
    </row>
    <row r="14" spans="1:19" s="265" customFormat="1" x14ac:dyDescent="0.2">
      <c r="A14" s="264"/>
    </row>
  </sheetData>
  <mergeCells count="1">
    <mergeCell ref="J9:J13"/>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1" xr:uid="{BF1361B9-702E-413B-9F69-1B5E0D1203F4}">
      <formula1>0</formula1>
    </dataValidation>
  </dataValidation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A7D1-819C-604C-84F0-50340ECF6734}">
  <sheetPr codeName="Sheet19"/>
  <dimension ref="A1:S17"/>
  <sheetViews>
    <sheetView zoomScaleNormal="100" zoomScalePageLayoutView="50" workbookViewId="0">
      <selection activeCell="D3" sqref="D3"/>
    </sheetView>
  </sheetViews>
  <sheetFormatPr baseColWidth="10" defaultColWidth="10.5" defaultRowHeight="16" x14ac:dyDescent="0.2"/>
  <cols>
    <col min="1" max="1" width="23.83203125" style="263" customWidth="1"/>
    <col min="2" max="2" width="38" style="263" customWidth="1"/>
    <col min="3" max="3" width="3.33203125" style="263" customWidth="1"/>
    <col min="4" max="4" width="32.5" style="263" customWidth="1"/>
    <col min="5" max="5" width="3.33203125" style="263" customWidth="1"/>
    <col min="6" max="6" width="32.5" style="263" customWidth="1"/>
    <col min="7" max="7" width="3.33203125" style="263" customWidth="1"/>
    <col min="8" max="8" width="32.5" style="263" customWidth="1"/>
    <col min="9" max="9" width="3.33203125"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405</v>
      </c>
    </row>
    <row r="3" spans="1:19" s="45" customFormat="1" ht="105" x14ac:dyDescent="0.2">
      <c r="A3" s="317" t="s">
        <v>406</v>
      </c>
      <c r="B3" s="62" t="s">
        <v>407</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30" x14ac:dyDescent="0.2">
      <c r="A7" s="317" t="s">
        <v>118</v>
      </c>
      <c r="B7" s="62" t="s">
        <v>408</v>
      </c>
      <c r="D7" s="11" t="s">
        <v>567</v>
      </c>
      <c r="F7" s="63"/>
      <c r="H7" s="63"/>
      <c r="J7" s="54"/>
    </row>
    <row r="8" spans="1:19" s="43" customFormat="1" ht="18" x14ac:dyDescent="0.2">
      <c r="A8" s="61"/>
      <c r="B8" s="52"/>
      <c r="D8" s="52"/>
      <c r="F8" s="52"/>
      <c r="H8" s="52"/>
      <c r="J8" s="53"/>
      <c r="L8" s="53"/>
      <c r="N8" s="53"/>
      <c r="P8" s="53"/>
      <c r="R8" s="53"/>
    </row>
    <row r="9" spans="1:19" s="10" customFormat="1" ht="30" x14ac:dyDescent="0.2">
      <c r="A9" s="15"/>
      <c r="B9" s="59" t="s">
        <v>409</v>
      </c>
      <c r="D9" s="11" t="s">
        <v>583</v>
      </c>
      <c r="F9" s="96"/>
      <c r="G9" s="43"/>
      <c r="H9" s="336" t="s">
        <v>806</v>
      </c>
      <c r="I9" s="43"/>
      <c r="J9" s="382" t="s">
        <v>807</v>
      </c>
      <c r="K9" s="43"/>
      <c r="L9" s="44"/>
      <c r="M9" s="43"/>
      <c r="N9" s="44"/>
      <c r="O9" s="43"/>
      <c r="P9" s="44"/>
      <c r="Q9" s="43"/>
      <c r="R9" s="44"/>
      <c r="S9" s="43"/>
    </row>
    <row r="10" spans="1:19" s="10" customFormat="1" ht="30" x14ac:dyDescent="0.2">
      <c r="A10" s="15"/>
      <c r="B10" s="65" t="s">
        <v>410</v>
      </c>
      <c r="D10" s="11" t="s">
        <v>567</v>
      </c>
      <c r="F10" s="11"/>
      <c r="G10" s="43"/>
      <c r="H10" s="11"/>
      <c r="I10" s="43"/>
      <c r="J10" s="383"/>
      <c r="K10" s="43"/>
      <c r="L10" s="44"/>
      <c r="M10" s="43"/>
      <c r="N10" s="44"/>
      <c r="O10" s="43"/>
      <c r="P10" s="44"/>
      <c r="Q10" s="43"/>
      <c r="R10" s="44"/>
      <c r="S10" s="43"/>
    </row>
    <row r="11" spans="1:19" s="10" customFormat="1" ht="30" x14ac:dyDescent="0.2">
      <c r="A11" s="15"/>
      <c r="B11" s="65" t="s">
        <v>411</v>
      </c>
      <c r="D11" s="337"/>
      <c r="F11" s="11" t="s">
        <v>207</v>
      </c>
      <c r="G11" s="45"/>
      <c r="H11" s="11" t="s">
        <v>207</v>
      </c>
      <c r="I11" s="45"/>
      <c r="J11" s="383"/>
      <c r="K11" s="45"/>
      <c r="L11" s="44"/>
      <c r="M11" s="45"/>
      <c r="N11" s="44"/>
      <c r="O11" s="45"/>
      <c r="P11" s="44"/>
      <c r="Q11" s="45"/>
      <c r="R11" s="44"/>
      <c r="S11" s="45"/>
    </row>
    <row r="12" spans="1:19" s="10" customFormat="1" ht="30" x14ac:dyDescent="0.2">
      <c r="A12" s="15"/>
      <c r="B12" s="65" t="s">
        <v>412</v>
      </c>
      <c r="D12" s="11" t="s">
        <v>63</v>
      </c>
      <c r="F12" s="11"/>
      <c r="G12" s="43"/>
      <c r="H12" s="11"/>
      <c r="I12" s="43"/>
      <c r="J12" s="383"/>
      <c r="K12" s="43"/>
      <c r="L12" s="44"/>
      <c r="M12" s="43"/>
      <c r="N12" s="44"/>
      <c r="O12" s="43"/>
      <c r="P12" s="44"/>
      <c r="Q12" s="43"/>
      <c r="R12" s="44"/>
      <c r="S12" s="43"/>
    </row>
    <row r="13" spans="1:19" s="10" customFormat="1" ht="30" x14ac:dyDescent="0.2">
      <c r="A13" s="15"/>
      <c r="B13" s="65" t="s">
        <v>413</v>
      </c>
      <c r="D13" s="11" t="s">
        <v>287</v>
      </c>
      <c r="F13" s="11" t="s">
        <v>207</v>
      </c>
      <c r="G13" s="43"/>
      <c r="H13" s="11" t="s">
        <v>207</v>
      </c>
      <c r="I13" s="43"/>
      <c r="J13" s="383"/>
      <c r="K13" s="43"/>
      <c r="L13" s="44"/>
      <c r="M13" s="43"/>
      <c r="N13" s="44"/>
      <c r="O13" s="43"/>
      <c r="P13" s="44"/>
      <c r="Q13" s="43"/>
      <c r="R13" s="44"/>
      <c r="S13" s="43"/>
    </row>
    <row r="14" spans="1:19" s="10" customFormat="1" ht="45" x14ac:dyDescent="0.2">
      <c r="A14" s="15"/>
      <c r="B14" s="65" t="s">
        <v>414</v>
      </c>
      <c r="D14" s="11" t="s">
        <v>567</v>
      </c>
      <c r="F14" s="11"/>
      <c r="G14" s="43"/>
      <c r="H14" s="11"/>
      <c r="I14" s="43"/>
      <c r="J14" s="383"/>
      <c r="K14" s="43"/>
      <c r="L14" s="44"/>
      <c r="M14" s="43"/>
      <c r="N14" s="44"/>
      <c r="O14" s="43"/>
      <c r="P14" s="44"/>
      <c r="Q14" s="43"/>
      <c r="R14" s="44"/>
      <c r="S14" s="43"/>
    </row>
    <row r="15" spans="1:19" s="10" customFormat="1" ht="30" x14ac:dyDescent="0.2">
      <c r="A15" s="15"/>
      <c r="B15" s="65" t="s">
        <v>415</v>
      </c>
      <c r="D15" s="11" t="s">
        <v>78</v>
      </c>
      <c r="F15" s="11" t="s">
        <v>207</v>
      </c>
      <c r="G15" s="43"/>
      <c r="H15" s="11" t="s">
        <v>207</v>
      </c>
      <c r="I15" s="43"/>
      <c r="J15" s="383"/>
      <c r="K15" s="43"/>
      <c r="L15" s="44"/>
      <c r="M15" s="43"/>
      <c r="N15" s="44"/>
      <c r="O15" s="43"/>
      <c r="P15" s="44"/>
      <c r="Q15" s="43"/>
      <c r="R15" s="44"/>
      <c r="S15" s="43"/>
    </row>
    <row r="16" spans="1:19" s="10" customFormat="1" ht="45" x14ac:dyDescent="0.2">
      <c r="A16" s="15"/>
      <c r="B16" s="65" t="s">
        <v>416</v>
      </c>
      <c r="D16" s="11" t="s">
        <v>567</v>
      </c>
      <c r="F16" s="11"/>
      <c r="G16" s="43"/>
      <c r="H16" s="11"/>
      <c r="I16" s="43"/>
      <c r="J16" s="384"/>
      <c r="K16" s="43"/>
      <c r="L16" s="44"/>
      <c r="M16" s="43"/>
      <c r="N16" s="44"/>
      <c r="O16" s="43"/>
      <c r="P16" s="44"/>
      <c r="Q16" s="43"/>
      <c r="R16" s="44"/>
      <c r="S16" s="43"/>
    </row>
    <row r="17" spans="1:1" s="265" customFormat="1" x14ac:dyDescent="0.2">
      <c r="A17" s="264"/>
    </row>
  </sheetData>
  <mergeCells count="1">
    <mergeCell ref="J9:J16"/>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1" xr:uid="{9FE3CF86-02F3-4070-818A-09696F0D1488}">
      <formula1>0</formula1>
    </dataValidation>
  </dataValidation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246C-ABF1-9D46-8E18-C64EEC8FFF69}">
  <sheetPr codeName="Sheet2"/>
  <dimension ref="A1:G95"/>
  <sheetViews>
    <sheetView showGridLines="0" showRowColHeaders="0" tabSelected="1" zoomScale="85" zoomScaleNormal="85" workbookViewId="0">
      <selection activeCell="E14" sqref="E14"/>
    </sheetView>
  </sheetViews>
  <sheetFormatPr baseColWidth="10" defaultColWidth="4" defaultRowHeight="24" customHeight="1" x14ac:dyDescent="0.2"/>
  <cols>
    <col min="1" max="1" width="4" style="151"/>
    <col min="2" max="2" width="4" style="151" hidden="1" customWidth="1"/>
    <col min="3" max="3" width="75" style="151" bestFit="1" customWidth="1"/>
    <col min="4" max="4" width="2.83203125" style="151" customWidth="1"/>
    <col min="5" max="5" width="44.5" style="151" bestFit="1" customWidth="1"/>
    <col min="6" max="6" width="2.83203125" style="151" customWidth="1"/>
    <col min="7" max="7" width="40" style="151" bestFit="1" customWidth="1"/>
    <col min="8" max="16384" width="4" style="151"/>
  </cols>
  <sheetData>
    <row r="1" spans="1:7" ht="16" x14ac:dyDescent="0.2">
      <c r="B1" s="152"/>
    </row>
    <row r="2" spans="1:7" ht="16" x14ac:dyDescent="0.2">
      <c r="B2" s="152"/>
      <c r="C2" s="369" t="s">
        <v>34</v>
      </c>
      <c r="D2" s="369"/>
      <c r="E2" s="369"/>
      <c r="F2" s="369"/>
      <c r="G2" s="369"/>
    </row>
    <row r="3" spans="1:7" s="153" customFormat="1" ht="23" x14ac:dyDescent="0.2">
      <c r="B3" s="154"/>
      <c r="C3" s="370" t="s">
        <v>35</v>
      </c>
      <c r="D3" s="370"/>
      <c r="E3" s="370"/>
      <c r="F3" s="370"/>
      <c r="G3" s="370"/>
    </row>
    <row r="4" spans="1:7" ht="12.75" customHeight="1" x14ac:dyDescent="0.2">
      <c r="B4" s="152"/>
      <c r="C4" s="371" t="s">
        <v>36</v>
      </c>
      <c r="D4" s="371"/>
      <c r="E4" s="371"/>
      <c r="F4" s="371"/>
      <c r="G4" s="371"/>
    </row>
    <row r="5" spans="1:7" ht="12.75" customHeight="1" x14ac:dyDescent="0.2">
      <c r="B5" s="152"/>
      <c r="C5" s="372" t="s">
        <v>37</v>
      </c>
      <c r="D5" s="372"/>
      <c r="E5" s="372"/>
      <c r="F5" s="372"/>
      <c r="G5" s="372"/>
    </row>
    <row r="6" spans="1:7" ht="12.75" customHeight="1" x14ac:dyDescent="0.2">
      <c r="B6" s="152"/>
      <c r="C6" s="372" t="s">
        <v>38</v>
      </c>
      <c r="D6" s="372"/>
      <c r="E6" s="372"/>
      <c r="F6" s="372"/>
      <c r="G6" s="372"/>
    </row>
    <row r="7" spans="1:7" ht="12.75" customHeight="1" x14ac:dyDescent="0.15">
      <c r="B7" s="152"/>
      <c r="C7" s="373" t="s">
        <v>39</v>
      </c>
      <c r="D7" s="373"/>
      <c r="E7" s="373"/>
      <c r="F7" s="373"/>
      <c r="G7" s="373"/>
    </row>
    <row r="8" spans="1:7" ht="16" x14ac:dyDescent="0.2">
      <c r="B8" s="152"/>
      <c r="C8" s="318"/>
      <c r="D8" s="155"/>
      <c r="E8" s="155"/>
      <c r="F8" s="318"/>
      <c r="G8" s="318"/>
    </row>
    <row r="9" spans="1:7" ht="16" x14ac:dyDescent="0.2">
      <c r="B9" s="152"/>
      <c r="C9" s="156" t="s">
        <v>40</v>
      </c>
      <c r="D9" s="157"/>
      <c r="E9" s="158" t="s">
        <v>41</v>
      </c>
      <c r="F9" s="157"/>
      <c r="G9" s="159" t="s">
        <v>15</v>
      </c>
    </row>
    <row r="10" spans="1:7" ht="16" x14ac:dyDescent="0.2">
      <c r="B10" s="152"/>
      <c r="C10" s="318"/>
      <c r="D10" s="155"/>
      <c r="E10" s="155"/>
      <c r="F10" s="318"/>
      <c r="G10" s="318"/>
    </row>
    <row r="11" spans="1:7" s="153" customFormat="1" ht="23" x14ac:dyDescent="0.2">
      <c r="B11" s="160"/>
      <c r="C11" s="161" t="s">
        <v>42</v>
      </c>
      <c r="D11" s="154"/>
      <c r="E11" s="162"/>
      <c r="F11" s="154"/>
      <c r="G11" s="154"/>
    </row>
    <row r="12" spans="1:7" ht="19" thickBot="1" x14ac:dyDescent="0.25">
      <c r="A12" s="163"/>
      <c r="B12" s="164"/>
      <c r="C12" s="165" t="s">
        <v>43</v>
      </c>
      <c r="D12" s="166"/>
      <c r="E12" s="167" t="s">
        <v>44</v>
      </c>
      <c r="F12" s="166"/>
      <c r="G12" s="168" t="s">
        <v>45</v>
      </c>
    </row>
    <row r="13" spans="1:7" ht="17" thickBot="1" x14ac:dyDescent="0.25">
      <c r="B13" s="169"/>
      <c r="C13" s="170" t="s">
        <v>32</v>
      </c>
      <c r="D13" s="171"/>
      <c r="E13" s="172"/>
      <c r="F13" s="171"/>
      <c r="G13" s="172"/>
    </row>
    <row r="14" spans="1:7" ht="16" x14ac:dyDescent="0.2">
      <c r="A14" s="173"/>
      <c r="B14" s="174" t="s">
        <v>32</v>
      </c>
      <c r="C14" s="175" t="s">
        <v>46</v>
      </c>
      <c r="D14" s="321"/>
      <c r="E14" s="176" t="s">
        <v>586</v>
      </c>
      <c r="F14" s="321"/>
      <c r="G14" s="177"/>
    </row>
    <row r="15" spans="1:7" ht="16" x14ac:dyDescent="0.2">
      <c r="A15" s="173"/>
      <c r="B15" s="174" t="s">
        <v>32</v>
      </c>
      <c r="C15" s="175" t="s">
        <v>47</v>
      </c>
      <c r="D15" s="321"/>
      <c r="E15" s="178" t="str">
        <f>IFERROR(VLOOKUP($E$14,[1]!Table1_Country_codes_and_currencies[#Data],3,FALSE),"")</f>
        <v/>
      </c>
      <c r="F15" s="321"/>
      <c r="G15" s="177"/>
    </row>
    <row r="16" spans="1:7" ht="16" x14ac:dyDescent="0.2">
      <c r="B16" s="174" t="s">
        <v>32</v>
      </c>
      <c r="C16" s="175" t="s">
        <v>48</v>
      </c>
      <c r="D16" s="321"/>
      <c r="E16" s="178" t="str">
        <f>IFERROR(VLOOKUP($E$14,[1]!Table1_Country_codes_and_currencies[#Data],7,FALSE),"")</f>
        <v/>
      </c>
      <c r="F16" s="321"/>
      <c r="G16" s="177"/>
    </row>
    <row r="17" spans="1:7" ht="17" thickBot="1" x14ac:dyDescent="0.25">
      <c r="B17" s="174" t="s">
        <v>32</v>
      </c>
      <c r="C17" s="179" t="s">
        <v>49</v>
      </c>
      <c r="D17" s="114"/>
      <c r="E17" s="115" t="str">
        <f>IFERROR(VLOOKUP($E$14,[1]!Table1_Country_codes_and_currencies[#Data],5,FALSE),"")</f>
        <v/>
      </c>
      <c r="F17" s="114"/>
      <c r="G17" s="180"/>
    </row>
    <row r="18" spans="1:7" ht="17" thickBot="1" x14ac:dyDescent="0.25">
      <c r="B18" s="169"/>
      <c r="C18" s="170" t="s">
        <v>50</v>
      </c>
      <c r="D18" s="171"/>
      <c r="E18" s="172"/>
      <c r="F18" s="171"/>
      <c r="G18" s="172"/>
    </row>
    <row r="19" spans="1:7" ht="16" x14ac:dyDescent="0.2">
      <c r="A19" s="173"/>
      <c r="B19" s="174" t="s">
        <v>50</v>
      </c>
      <c r="C19" s="175" t="s">
        <v>51</v>
      </c>
      <c r="D19" s="321"/>
      <c r="E19" s="181">
        <v>43374</v>
      </c>
      <c r="F19" s="321"/>
      <c r="G19" s="177"/>
    </row>
    <row r="20" spans="1:7" ht="17" thickBot="1" x14ac:dyDescent="0.25">
      <c r="A20" s="173"/>
      <c r="B20" s="174" t="s">
        <v>50</v>
      </c>
      <c r="C20" s="179" t="s">
        <v>52</v>
      </c>
      <c r="D20" s="114"/>
      <c r="E20" s="181">
        <v>43738</v>
      </c>
      <c r="F20" s="114"/>
      <c r="G20" s="180"/>
    </row>
    <row r="21" spans="1:7" ht="17" thickBot="1" x14ac:dyDescent="0.25">
      <c r="B21" s="169"/>
      <c r="C21" s="170" t="s">
        <v>53</v>
      </c>
      <c r="D21" s="171"/>
      <c r="E21" s="182"/>
      <c r="F21" s="171"/>
      <c r="G21" s="172"/>
    </row>
    <row r="22" spans="1:7" ht="16" x14ac:dyDescent="0.2">
      <c r="B22" s="174" t="s">
        <v>53</v>
      </c>
      <c r="C22" s="183" t="s">
        <v>54</v>
      </c>
      <c r="D22" s="321"/>
      <c r="E22" s="176" t="s">
        <v>63</v>
      </c>
      <c r="F22" s="321"/>
      <c r="G22" s="177"/>
    </row>
    <row r="23" spans="1:7" ht="16" x14ac:dyDescent="0.2">
      <c r="A23" s="173"/>
      <c r="B23" s="174" t="s">
        <v>53</v>
      </c>
      <c r="C23" s="175" t="s">
        <v>56</v>
      </c>
      <c r="D23" s="321"/>
      <c r="E23" s="184" t="s">
        <v>587</v>
      </c>
      <c r="F23" s="321"/>
      <c r="G23" s="177"/>
    </row>
    <row r="24" spans="1:7" ht="16" x14ac:dyDescent="0.2">
      <c r="B24" s="174" t="s">
        <v>53</v>
      </c>
      <c r="C24" s="175" t="s">
        <v>57</v>
      </c>
      <c r="D24" s="321"/>
      <c r="E24" s="185" t="s">
        <v>588</v>
      </c>
      <c r="F24" s="321"/>
      <c r="G24" s="177"/>
    </row>
    <row r="25" spans="1:7" ht="16" x14ac:dyDescent="0.2">
      <c r="A25" s="173"/>
      <c r="B25" s="174" t="s">
        <v>53</v>
      </c>
      <c r="C25" s="175" t="s">
        <v>58</v>
      </c>
      <c r="D25" s="321"/>
      <c r="E25" s="186" t="s">
        <v>588</v>
      </c>
      <c r="F25" s="321"/>
      <c r="G25" s="177"/>
    </row>
    <row r="26" spans="1:7" ht="16" x14ac:dyDescent="0.2">
      <c r="B26" s="174" t="s">
        <v>53</v>
      </c>
      <c r="C26" s="187" t="s">
        <v>59</v>
      </c>
      <c r="D26" s="188"/>
      <c r="E26" s="184" t="s">
        <v>368</v>
      </c>
      <c r="F26" s="188"/>
      <c r="G26" s="189"/>
    </row>
    <row r="27" spans="1:7" ht="16" x14ac:dyDescent="0.2">
      <c r="B27" s="174" t="s">
        <v>53</v>
      </c>
      <c r="C27" s="175" t="s">
        <v>60</v>
      </c>
      <c r="D27" s="321"/>
      <c r="E27" s="185"/>
      <c r="F27" s="321"/>
      <c r="G27" s="190"/>
    </row>
    <row r="28" spans="1:7" ht="16" x14ac:dyDescent="0.2">
      <c r="A28" s="173"/>
      <c r="B28" s="174" t="s">
        <v>53</v>
      </c>
      <c r="C28" s="175" t="s">
        <v>61</v>
      </c>
      <c r="D28" s="321"/>
      <c r="E28" s="186"/>
      <c r="F28" s="321"/>
      <c r="G28" s="190"/>
    </row>
    <row r="29" spans="1:7" ht="16" x14ac:dyDescent="0.2">
      <c r="B29" s="174" t="s">
        <v>53</v>
      </c>
      <c r="C29" s="187" t="s">
        <v>62</v>
      </c>
      <c r="D29" s="188"/>
      <c r="E29" s="184" t="s">
        <v>368</v>
      </c>
      <c r="F29" s="191"/>
      <c r="G29" s="192"/>
    </row>
    <row r="30" spans="1:7" ht="16" x14ac:dyDescent="0.2">
      <c r="A30" s="173"/>
      <c r="B30" s="174" t="s">
        <v>53</v>
      </c>
      <c r="C30" s="175" t="s">
        <v>64</v>
      </c>
      <c r="D30" s="321"/>
      <c r="E30" s="185"/>
      <c r="F30" s="321"/>
      <c r="G30" s="177"/>
    </row>
    <row r="31" spans="1:7" ht="17" thickBot="1" x14ac:dyDescent="0.25">
      <c r="A31" s="173"/>
      <c r="B31" s="174" t="s">
        <v>53</v>
      </c>
      <c r="C31" s="175" t="s">
        <v>65</v>
      </c>
      <c r="D31" s="116"/>
      <c r="E31" s="193" t="str">
        <f>IF(OR($E$29=[1]Lists!$I$4,$E$29=[1]Lists!$I$5),"&lt;URL&gt;","")</f>
        <v/>
      </c>
      <c r="F31" s="114"/>
      <c r="G31" s="194"/>
    </row>
    <row r="32" spans="1:7" ht="16" customHeight="1" thickBot="1" x14ac:dyDescent="0.25">
      <c r="A32" s="152"/>
      <c r="C32" s="195" t="s">
        <v>66</v>
      </c>
      <c r="D32" s="196"/>
      <c r="E32" s="197"/>
      <c r="F32" s="198"/>
      <c r="G32" s="199"/>
    </row>
    <row r="33" spans="1:7" ht="16" x14ac:dyDescent="0.2">
      <c r="A33" s="174"/>
      <c r="B33" s="200"/>
      <c r="C33" s="201" t="s">
        <v>67</v>
      </c>
      <c r="D33" s="321"/>
      <c r="E33" s="202" t="s">
        <v>589</v>
      </c>
      <c r="F33" s="112"/>
      <c r="G33" s="203" t="str">
        <f>IF(OR($E$29=[1]Lists!$I$4,$E$29=[1]Lists!$I$5),"&lt;URL&gt;","")</f>
        <v/>
      </c>
    </row>
    <row r="34" spans="1:7" ht="17" thickBot="1" x14ac:dyDescent="0.25">
      <c r="A34" s="152"/>
      <c r="B34" s="174" t="s">
        <v>68</v>
      </c>
      <c r="C34" s="204" t="s">
        <v>69</v>
      </c>
      <c r="D34" s="114"/>
      <c r="E34" s="205" t="s">
        <v>590</v>
      </c>
      <c r="F34" s="171"/>
      <c r="G34" s="206"/>
    </row>
    <row r="35" spans="1:7" ht="18" customHeight="1" thickBot="1" x14ac:dyDescent="0.25">
      <c r="A35" s="173"/>
      <c r="B35" s="174" t="s">
        <v>68</v>
      </c>
      <c r="C35" s="170" t="s">
        <v>68</v>
      </c>
      <c r="D35" s="171"/>
      <c r="E35" s="198"/>
      <c r="F35" s="171"/>
      <c r="G35" s="198"/>
    </row>
    <row r="36" spans="1:7" ht="15.75" customHeight="1" x14ac:dyDescent="0.2">
      <c r="B36" s="174" t="s">
        <v>68</v>
      </c>
      <c r="C36" s="207" t="s">
        <v>71</v>
      </c>
      <c r="D36" s="321"/>
      <c r="E36" s="178"/>
      <c r="F36" s="321"/>
      <c r="G36" s="321"/>
    </row>
    <row r="37" spans="1:7" ht="16.5" customHeight="1" x14ac:dyDescent="0.2">
      <c r="A37" s="173"/>
      <c r="B37" s="174" t="s">
        <v>68</v>
      </c>
      <c r="C37" s="208" t="s">
        <v>72</v>
      </c>
      <c r="D37" s="321"/>
      <c r="E37" s="184" t="s">
        <v>63</v>
      </c>
      <c r="F37" s="321"/>
      <c r="G37" s="190"/>
    </row>
    <row r="38" spans="1:7" ht="16.5" customHeight="1" x14ac:dyDescent="0.2">
      <c r="A38" s="173"/>
      <c r="B38" s="174" t="s">
        <v>68</v>
      </c>
      <c r="C38" s="208" t="s">
        <v>73</v>
      </c>
      <c r="D38" s="321"/>
      <c r="E38" s="184" t="s">
        <v>63</v>
      </c>
      <c r="F38" s="321"/>
      <c r="G38" s="190"/>
    </row>
    <row r="39" spans="1:7" ht="15.75" customHeight="1" x14ac:dyDescent="0.2">
      <c r="B39" s="174" t="s">
        <v>68</v>
      </c>
      <c r="C39" s="208" t="s">
        <v>74</v>
      </c>
      <c r="D39" s="321"/>
      <c r="E39" s="184" t="s">
        <v>63</v>
      </c>
      <c r="F39" s="321"/>
      <c r="G39" s="190"/>
    </row>
    <row r="40" spans="1:7" ht="18" customHeight="1" x14ac:dyDescent="0.2">
      <c r="B40" s="174" t="s">
        <v>68</v>
      </c>
      <c r="C40" s="208" t="s">
        <v>75</v>
      </c>
      <c r="D40" s="321"/>
      <c r="E40" s="184" t="s">
        <v>590</v>
      </c>
      <c r="F40" s="321"/>
      <c r="G40" s="190"/>
    </row>
    <row r="41" spans="1:7" ht="16" x14ac:dyDescent="0.2">
      <c r="B41" s="174" t="s">
        <v>68</v>
      </c>
      <c r="C41" s="209" t="s">
        <v>76</v>
      </c>
      <c r="D41" s="321"/>
      <c r="E41" s="184"/>
      <c r="F41" s="321"/>
      <c r="G41" s="190"/>
    </row>
    <row r="42" spans="1:7" ht="16" x14ac:dyDescent="0.2">
      <c r="B42" s="174" t="s">
        <v>68</v>
      </c>
      <c r="C42" s="208" t="s">
        <v>77</v>
      </c>
      <c r="D42" s="321"/>
      <c r="E42" s="184">
        <v>3</v>
      </c>
      <c r="F42" s="321"/>
      <c r="G42" s="190"/>
    </row>
    <row r="43" spans="1:7" ht="16" x14ac:dyDescent="0.2">
      <c r="B43" s="174" t="s">
        <v>68</v>
      </c>
      <c r="C43" s="208" t="s">
        <v>79</v>
      </c>
      <c r="D43" s="210"/>
      <c r="E43" s="184">
        <v>50</v>
      </c>
      <c r="F43" s="321"/>
      <c r="G43" s="211"/>
    </row>
    <row r="44" spans="1:7" ht="16" x14ac:dyDescent="0.2">
      <c r="B44" s="174" t="s">
        <v>68</v>
      </c>
      <c r="C44" s="212" t="s">
        <v>80</v>
      </c>
      <c r="D44" s="321"/>
      <c r="E44" s="213" t="s">
        <v>722</v>
      </c>
      <c r="F44" s="188"/>
      <c r="G44" s="190"/>
    </row>
    <row r="45" spans="1:7" ht="16" x14ac:dyDescent="0.2">
      <c r="B45" s="174" t="s">
        <v>68</v>
      </c>
      <c r="C45" s="214" t="s">
        <v>81</v>
      </c>
      <c r="D45" s="321"/>
      <c r="E45" s="215" t="s">
        <v>588</v>
      </c>
      <c r="F45" s="321"/>
      <c r="G45" s="190"/>
    </row>
    <row r="46" spans="1:7" ht="17" thickBot="1" x14ac:dyDescent="0.25">
      <c r="B46" s="174" t="s">
        <v>68</v>
      </c>
      <c r="C46" s="216" t="s">
        <v>82</v>
      </c>
      <c r="D46" s="114"/>
      <c r="E46" s="217" t="s">
        <v>591</v>
      </c>
      <c r="F46" s="114"/>
      <c r="G46" s="218"/>
    </row>
    <row r="47" spans="1:7" s="163" customFormat="1" ht="17" thickBot="1" x14ac:dyDescent="0.25">
      <c r="A47" s="151"/>
      <c r="B47" s="174" t="s">
        <v>68</v>
      </c>
      <c r="C47" s="219" t="s">
        <v>83</v>
      </c>
      <c r="D47" s="114"/>
      <c r="E47" s="220"/>
      <c r="F47" s="114"/>
      <c r="G47" s="218"/>
    </row>
    <row r="48" spans="1:7" ht="15.75" customHeight="1" x14ac:dyDescent="0.2">
      <c r="B48" s="174" t="s">
        <v>68</v>
      </c>
      <c r="C48" s="208" t="s">
        <v>84</v>
      </c>
      <c r="D48" s="321"/>
      <c r="E48" s="184" t="s">
        <v>63</v>
      </c>
      <c r="F48" s="321"/>
      <c r="G48" s="190"/>
    </row>
    <row r="49" spans="1:7" s="173" customFormat="1" ht="16" x14ac:dyDescent="0.2">
      <c r="A49" s="151"/>
      <c r="B49" s="174"/>
      <c r="C49" s="208" t="s">
        <v>85</v>
      </c>
      <c r="D49" s="321"/>
      <c r="E49" s="184" t="s">
        <v>63</v>
      </c>
      <c r="F49" s="321"/>
      <c r="G49" s="190"/>
    </row>
    <row r="50" spans="1:7" s="173" customFormat="1" ht="15.75" customHeight="1" x14ac:dyDescent="0.2">
      <c r="A50" s="151"/>
      <c r="B50" s="174"/>
      <c r="C50" s="208" t="s">
        <v>86</v>
      </c>
      <c r="D50" s="321"/>
      <c r="E50" s="184" t="s">
        <v>63</v>
      </c>
      <c r="F50" s="321"/>
      <c r="G50" s="190"/>
    </row>
    <row r="51" spans="1:7" ht="17" thickBot="1" x14ac:dyDescent="0.25">
      <c r="B51" s="174"/>
      <c r="C51" s="221" t="s">
        <v>87</v>
      </c>
      <c r="D51" s="114"/>
      <c r="E51" s="184" t="s">
        <v>63</v>
      </c>
      <c r="F51" s="114"/>
      <c r="G51" s="218"/>
    </row>
    <row r="52" spans="1:7" ht="17" thickBot="1" x14ac:dyDescent="0.25">
      <c r="B52" s="174" t="s">
        <v>88</v>
      </c>
      <c r="C52" s="222" t="s">
        <v>89</v>
      </c>
      <c r="D52" s="223"/>
      <c r="E52" s="224"/>
      <c r="F52" s="223"/>
      <c r="G52" s="223"/>
    </row>
    <row r="53" spans="1:7" ht="16" x14ac:dyDescent="0.2">
      <c r="B53" s="174" t="s">
        <v>88</v>
      </c>
      <c r="C53" s="175" t="s">
        <v>90</v>
      </c>
      <c r="D53" s="321"/>
      <c r="E53" s="176" t="s">
        <v>91</v>
      </c>
      <c r="F53" s="321"/>
      <c r="G53" s="177"/>
    </row>
    <row r="54" spans="1:7" s="173" customFormat="1" ht="16" x14ac:dyDescent="0.2">
      <c r="A54" s="151"/>
      <c r="B54" s="152"/>
      <c r="C54" s="175" t="s">
        <v>92</v>
      </c>
      <c r="D54" s="321"/>
      <c r="E54" s="176" t="s">
        <v>91</v>
      </c>
      <c r="F54" s="321"/>
      <c r="G54" s="177"/>
    </row>
    <row r="55" spans="1:7" s="173" customFormat="1" ht="16" x14ac:dyDescent="0.2">
      <c r="A55" s="151"/>
      <c r="B55" s="152"/>
      <c r="C55" s="175" t="s">
        <v>93</v>
      </c>
      <c r="D55" s="321"/>
      <c r="E55" s="176" t="s">
        <v>91</v>
      </c>
      <c r="F55" s="321"/>
      <c r="G55" s="177"/>
    </row>
    <row r="56" spans="1:7" ht="15" customHeight="1" thickBot="1" x14ac:dyDescent="0.25">
      <c r="B56" s="152"/>
      <c r="C56" s="113"/>
      <c r="D56" s="114"/>
      <c r="E56" s="115"/>
      <c r="F56" s="114"/>
      <c r="G56" s="116"/>
    </row>
    <row r="57" spans="1:7" ht="17" thickBot="1" x14ac:dyDescent="0.25">
      <c r="C57" s="374"/>
      <c r="D57" s="374"/>
      <c r="E57" s="374"/>
      <c r="F57" s="374"/>
      <c r="G57" s="374"/>
    </row>
    <row r="58" spans="1:7" s="173" customFormat="1" ht="17" thickBot="1" x14ac:dyDescent="0.25">
      <c r="A58" s="318"/>
      <c r="B58" s="112"/>
      <c r="C58" s="375"/>
      <c r="D58" s="376"/>
      <c r="E58" s="376"/>
      <c r="F58" s="376"/>
      <c r="G58" s="377"/>
    </row>
    <row r="59" spans="1:7" ht="17" thickBot="1" x14ac:dyDescent="0.25">
      <c r="A59" s="318"/>
      <c r="B59" s="318"/>
      <c r="C59" s="375"/>
      <c r="D59" s="376"/>
      <c r="E59" s="376"/>
      <c r="F59" s="376"/>
      <c r="G59" s="377"/>
    </row>
    <row r="60" spans="1:7" ht="17" thickBot="1" x14ac:dyDescent="0.25">
      <c r="A60" s="318"/>
      <c r="B60" s="318"/>
      <c r="C60" s="378"/>
      <c r="D60" s="378"/>
      <c r="E60" s="378"/>
      <c r="F60" s="378"/>
      <c r="G60" s="378"/>
    </row>
    <row r="61" spans="1:7" ht="16" x14ac:dyDescent="0.2">
      <c r="A61" s="318"/>
      <c r="B61" s="318"/>
      <c r="C61" s="379" t="s">
        <v>30</v>
      </c>
      <c r="D61" s="379"/>
      <c r="E61" s="379"/>
      <c r="F61" s="379"/>
      <c r="G61" s="379"/>
    </row>
    <row r="62" spans="1:7" s="173" customFormat="1" ht="16" x14ac:dyDescent="0.2">
      <c r="A62" s="318"/>
      <c r="B62" s="318"/>
      <c r="C62" s="361" t="s">
        <v>31</v>
      </c>
      <c r="D62" s="361"/>
      <c r="E62" s="361"/>
      <c r="F62" s="361"/>
      <c r="G62" s="361"/>
    </row>
    <row r="63" spans="1:7" s="5" customFormat="1" ht="14" x14ac:dyDescent="0.2">
      <c r="A63" s="318"/>
      <c r="B63" s="321" t="s">
        <v>32</v>
      </c>
      <c r="C63" s="367" t="s">
        <v>33</v>
      </c>
      <c r="D63" s="367"/>
      <c r="E63" s="367"/>
      <c r="F63" s="367"/>
      <c r="G63" s="367"/>
    </row>
    <row r="64" spans="1:7" s="5" customFormat="1" ht="16" x14ac:dyDescent="0.2">
      <c r="A64" s="151"/>
      <c r="B64" s="152"/>
      <c r="C64" s="225"/>
      <c r="D64" s="174"/>
      <c r="E64" s="225"/>
      <c r="F64" s="174"/>
      <c r="G64" s="174"/>
    </row>
    <row r="65" spans="1:7" s="5" customFormat="1" ht="16" x14ac:dyDescent="0.2">
      <c r="A65" s="151"/>
      <c r="B65" s="152"/>
      <c r="C65" s="226"/>
      <c r="D65" s="226"/>
      <c r="E65" s="226"/>
      <c r="F65" s="226"/>
      <c r="G65" s="152"/>
    </row>
    <row r="66" spans="1:7" s="5" customFormat="1" ht="18.75" customHeight="1" x14ac:dyDescent="0.2">
      <c r="A66" s="151"/>
      <c r="B66" s="151"/>
      <c r="C66" s="152"/>
      <c r="D66" s="152"/>
      <c r="E66" s="152"/>
      <c r="F66" s="152"/>
      <c r="G66" s="152"/>
    </row>
    <row r="67" spans="1:7" s="5" customFormat="1" ht="16" x14ac:dyDescent="0.2">
      <c r="A67" s="151"/>
      <c r="B67" s="151"/>
      <c r="C67" s="368"/>
      <c r="D67" s="368"/>
      <c r="E67" s="368"/>
      <c r="F67" s="368"/>
      <c r="G67" s="368"/>
    </row>
    <row r="68" spans="1:7" s="5" customFormat="1" ht="16" x14ac:dyDescent="0.2">
      <c r="A68" s="151"/>
      <c r="B68" s="151"/>
      <c r="C68" s="368"/>
      <c r="D68" s="368"/>
      <c r="E68" s="368"/>
      <c r="F68" s="368"/>
      <c r="G68" s="368"/>
    </row>
    <row r="69" spans="1:7" ht="16" x14ac:dyDescent="0.2">
      <c r="C69" s="368"/>
      <c r="D69" s="368"/>
      <c r="E69" s="368"/>
      <c r="F69" s="368"/>
      <c r="G69" s="368"/>
    </row>
    <row r="70" spans="1:7" ht="15" customHeight="1" x14ac:dyDescent="0.2">
      <c r="C70" s="368"/>
      <c r="D70" s="368"/>
      <c r="E70" s="368"/>
      <c r="F70" s="368"/>
      <c r="G70" s="368"/>
    </row>
    <row r="71" spans="1:7" ht="15" customHeight="1" x14ac:dyDescent="0.2">
      <c r="C71" s="226"/>
      <c r="D71" s="226"/>
      <c r="E71" s="226"/>
      <c r="F71" s="226"/>
      <c r="G71" s="152"/>
    </row>
    <row r="72" spans="1:7" ht="16" x14ac:dyDescent="0.2">
      <c r="C72" s="366"/>
      <c r="D72" s="366"/>
      <c r="E72" s="366"/>
      <c r="F72" s="152"/>
      <c r="G72" s="152"/>
    </row>
    <row r="73" spans="1:7" ht="16" x14ac:dyDescent="0.2">
      <c r="C73" s="366"/>
      <c r="D73" s="366"/>
      <c r="E73" s="366"/>
      <c r="F73" s="152"/>
      <c r="G73" s="152"/>
    </row>
    <row r="74" spans="1:7" ht="18.75" customHeight="1" x14ac:dyDescent="0.2">
      <c r="C74" s="152"/>
      <c r="D74" s="152"/>
      <c r="E74" s="152"/>
      <c r="F74" s="152"/>
      <c r="G74" s="152"/>
    </row>
    <row r="75" spans="1:7" ht="16" x14ac:dyDescent="0.2"/>
    <row r="76" spans="1:7" ht="16" x14ac:dyDescent="0.2"/>
    <row r="77" spans="1:7" ht="16" x14ac:dyDescent="0.2"/>
    <row r="78" spans="1:7" ht="16" x14ac:dyDescent="0.2"/>
    <row r="79" spans="1:7" ht="16" x14ac:dyDescent="0.2"/>
    <row r="80" spans="1:7" ht="16" x14ac:dyDescent="0.2"/>
    <row r="81" ht="16" x14ac:dyDescent="0.2"/>
    <row r="82" ht="16" x14ac:dyDescent="0.2"/>
    <row r="83" ht="16" x14ac:dyDescent="0.2"/>
    <row r="84" ht="16" x14ac:dyDescent="0.2"/>
    <row r="85" ht="16" x14ac:dyDescent="0.2"/>
    <row r="86" ht="16" x14ac:dyDescent="0.2"/>
    <row r="87" ht="16" x14ac:dyDescent="0.2"/>
    <row r="88" ht="16" x14ac:dyDescent="0.2"/>
    <row r="89" ht="16" x14ac:dyDescent="0.2"/>
    <row r="90" ht="16" x14ac:dyDescent="0.2"/>
    <row r="91" ht="16" x14ac:dyDescent="0.2"/>
    <row r="92" ht="16" x14ac:dyDescent="0.2"/>
    <row r="93" ht="16" x14ac:dyDescent="0.2"/>
    <row r="94" ht="16" x14ac:dyDescent="0.2"/>
    <row r="95" ht="16" x14ac:dyDescent="0.2"/>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hyperlinks>
    <hyperlink ref="C44" r:id="rId1" display="Reporting currency (ISO-4217)" xr:uid="{65BE80BA-7A41-BD4F-B703-0ED9302D5191}"/>
    <hyperlink ref="C47" r:id="rId2" location="r4-7" xr:uid="{7A359257-999D-C84E-AC34-C298DA2FA2BF}"/>
    <hyperlink ref="C32" r:id="rId3" location="r7-2" display="Public debate (Requirement 7.1)" xr:uid="{4F484D37-0FB4-6142-9208-D8B82B503418}"/>
  </hyperlinks>
  <pageMargins left="0.25" right="0.25" top="0.75" bottom="0.75" header="0.3" footer="0.3"/>
  <pageSetup paperSize="8" fitToHeight="0" orientation="landscape" horizontalDpi="2400" verticalDpi="2400"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601C-ED06-7D40-B523-FCA35A63C375}">
  <sheetPr codeName="Sheet20"/>
  <dimension ref="A1:S14"/>
  <sheetViews>
    <sheetView zoomScaleNormal="100" workbookViewId="0">
      <selection activeCell="D3" sqref="D3"/>
    </sheetView>
  </sheetViews>
  <sheetFormatPr baseColWidth="10" defaultColWidth="10.5" defaultRowHeight="16" x14ac:dyDescent="0.2"/>
  <cols>
    <col min="1" max="1" width="14.83203125" style="263" customWidth="1"/>
    <col min="2" max="2" width="48" style="263" customWidth="1"/>
    <col min="3" max="3" width="3" style="263" customWidth="1"/>
    <col min="4" max="4" width="30.33203125" style="263" customWidth="1"/>
    <col min="5" max="5" width="3" style="263" customWidth="1"/>
    <col min="6" max="6" width="30.33203125" style="263" customWidth="1"/>
    <col min="7" max="7" width="3" style="263" customWidth="1"/>
    <col min="8" max="8" width="30.33203125"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417</v>
      </c>
    </row>
    <row r="3" spans="1:19" s="45" customFormat="1" ht="105" x14ac:dyDescent="0.2">
      <c r="A3" s="317" t="s">
        <v>418</v>
      </c>
      <c r="B3" s="62" t="s">
        <v>419</v>
      </c>
      <c r="D3" s="11" t="s">
        <v>287</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30" x14ac:dyDescent="0.2">
      <c r="A7" s="317" t="s">
        <v>118</v>
      </c>
      <c r="B7" s="62" t="s">
        <v>420</v>
      </c>
      <c r="D7" s="11" t="s">
        <v>368</v>
      </c>
      <c r="F7" s="63"/>
      <c r="H7" s="63"/>
      <c r="J7" s="54" t="s">
        <v>566</v>
      </c>
      <c r="L7" s="44"/>
      <c r="M7" s="43"/>
      <c r="N7" s="44"/>
      <c r="O7" s="43"/>
      <c r="P7" s="44"/>
      <c r="Q7" s="43"/>
      <c r="R7" s="44"/>
    </row>
    <row r="8" spans="1:19" s="43" customFormat="1" ht="18" x14ac:dyDescent="0.2">
      <c r="A8" s="61"/>
      <c r="B8" s="52"/>
      <c r="D8" s="52"/>
      <c r="F8" s="52"/>
      <c r="H8" s="52"/>
      <c r="J8" s="53"/>
      <c r="L8" s="53"/>
      <c r="N8" s="53"/>
      <c r="P8" s="53"/>
      <c r="R8" s="53"/>
    </row>
    <row r="9" spans="1:19" s="10" customFormat="1" ht="30" x14ac:dyDescent="0.2">
      <c r="A9" s="15"/>
      <c r="B9" s="59" t="s">
        <v>421</v>
      </c>
      <c r="D9" s="11" t="s">
        <v>287</v>
      </c>
      <c r="F9" s="11" t="str">
        <f>IF(D9=[2]Lists!$K$4,"&lt; Input URL to data source &gt;",IF(D9=[2]Lists!$K$5,"&lt; Reference section in EITI Report or URL &gt;",IF(D9=[2]Lists!$K$6,"&lt; Reference evidence of non-applicability &gt;","")))</f>
        <v>&lt; Reference evidence of non-applicability &gt;</v>
      </c>
      <c r="G9" s="43"/>
      <c r="H9" s="11" t="str">
        <f>IF(F9=[2]Lists!$K$4,"&lt; Input URL to data source &gt;",IF(F9=[2]Lists!$K$5,"&lt; Reference section in EITI Report or URL &gt;",IF(F9=[2]Lists!$K$6,"&lt; Reference evidence of non-applicability &gt;","")))</f>
        <v/>
      </c>
      <c r="I9" s="43"/>
      <c r="J9" s="382"/>
      <c r="K9" s="43"/>
      <c r="L9" s="44"/>
      <c r="M9" s="43"/>
      <c r="N9" s="44"/>
      <c r="O9" s="43"/>
      <c r="P9" s="44"/>
      <c r="Q9" s="43"/>
      <c r="R9" s="44"/>
      <c r="S9" s="43"/>
    </row>
    <row r="10" spans="1:19" s="10" customFormat="1" ht="30" x14ac:dyDescent="0.2">
      <c r="A10" s="15"/>
      <c r="B10" s="65" t="s">
        <v>422</v>
      </c>
      <c r="D10" s="11" t="s">
        <v>287</v>
      </c>
      <c r="F10" s="11" t="s">
        <v>287</v>
      </c>
      <c r="G10" s="45"/>
      <c r="H10" s="11" t="s">
        <v>287</v>
      </c>
      <c r="I10" s="45"/>
      <c r="J10" s="383"/>
      <c r="K10" s="45"/>
      <c r="L10" s="44"/>
      <c r="M10" s="45"/>
      <c r="N10" s="44"/>
      <c r="O10" s="45"/>
      <c r="P10" s="44"/>
      <c r="Q10" s="45"/>
      <c r="R10" s="44"/>
      <c r="S10" s="45"/>
    </row>
    <row r="11" spans="1:19" s="10" customFormat="1" ht="45" x14ac:dyDescent="0.2">
      <c r="A11" s="15"/>
      <c r="B11" s="65" t="s">
        <v>423</v>
      </c>
      <c r="D11" s="11" t="s">
        <v>287</v>
      </c>
      <c r="F11" s="11"/>
      <c r="G11" s="45"/>
      <c r="H11" s="11"/>
      <c r="I11" s="45"/>
      <c r="J11" s="383"/>
      <c r="K11" s="45"/>
      <c r="L11" s="44"/>
      <c r="M11" s="45"/>
      <c r="N11" s="44"/>
      <c r="O11" s="45"/>
      <c r="P11" s="44"/>
      <c r="Q11" s="45"/>
      <c r="R11" s="44"/>
      <c r="S11" s="45"/>
    </row>
    <row r="12" spans="1:19" s="10" customFormat="1" ht="45" x14ac:dyDescent="0.2">
      <c r="A12" s="15"/>
      <c r="B12" s="65" t="s">
        <v>424</v>
      </c>
      <c r="D12" s="11" t="s">
        <v>287</v>
      </c>
      <c r="F12" s="11"/>
      <c r="G12" s="45"/>
      <c r="H12" s="11"/>
      <c r="I12" s="45"/>
      <c r="J12" s="383"/>
      <c r="K12" s="45"/>
      <c r="L12" s="44"/>
      <c r="M12" s="45"/>
      <c r="N12" s="44"/>
      <c r="O12" s="45"/>
      <c r="P12" s="44"/>
      <c r="Q12" s="45"/>
      <c r="R12" s="44"/>
      <c r="S12" s="45"/>
    </row>
    <row r="13" spans="1:19" s="10" customFormat="1" ht="45" x14ac:dyDescent="0.2">
      <c r="A13" s="15"/>
      <c r="B13" s="65" t="s">
        <v>425</v>
      </c>
      <c r="D13" s="11" t="s">
        <v>287</v>
      </c>
      <c r="F13" s="11"/>
      <c r="G13" s="45"/>
      <c r="H13" s="11"/>
      <c r="I13" s="45"/>
      <c r="J13" s="384"/>
      <c r="K13" s="45"/>
      <c r="L13" s="44"/>
      <c r="M13" s="45"/>
      <c r="N13" s="44"/>
      <c r="O13" s="45"/>
      <c r="P13" s="44"/>
      <c r="Q13" s="45"/>
      <c r="R13" s="44"/>
      <c r="S13" s="45"/>
    </row>
    <row r="14" spans="1:19" s="265" customFormat="1" x14ac:dyDescent="0.2">
      <c r="A14" s="264"/>
    </row>
  </sheetData>
  <mergeCells count="1">
    <mergeCell ref="J9:J13"/>
  </mergeCells>
  <pageMargins left="0.7" right="0.7" top="0.75" bottom="0.75" header="0.3" footer="0.3"/>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4958-F41D-F144-8B2E-F47B83DA49D6}">
  <sheetPr codeName="Sheet21"/>
  <dimension ref="A1:S12"/>
  <sheetViews>
    <sheetView zoomScaleNormal="100" workbookViewId="0">
      <selection activeCell="D3" sqref="D3"/>
    </sheetView>
  </sheetViews>
  <sheetFormatPr baseColWidth="10" defaultColWidth="10.5" defaultRowHeight="16" x14ac:dyDescent="0.2"/>
  <cols>
    <col min="1" max="1" width="17.83203125" style="263" customWidth="1"/>
    <col min="2" max="2" width="44" style="263" customWidth="1"/>
    <col min="3" max="3" width="3" style="263" customWidth="1"/>
    <col min="4" max="4" width="25.83203125" style="263" customWidth="1"/>
    <col min="5" max="5" width="3" style="263" customWidth="1"/>
    <col min="6" max="6" width="25.83203125" style="263" customWidth="1"/>
    <col min="7" max="7" width="3" style="263" customWidth="1"/>
    <col min="8" max="8" width="25.83203125"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426</v>
      </c>
    </row>
    <row r="3" spans="1:19" s="45" customFormat="1" ht="120" x14ac:dyDescent="0.2">
      <c r="A3" s="317" t="s">
        <v>427</v>
      </c>
      <c r="B3" s="62" t="s">
        <v>428</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3" customFormat="1" ht="60" x14ac:dyDescent="0.2">
      <c r="A7" s="61"/>
      <c r="B7" s="81" t="s">
        <v>429</v>
      </c>
      <c r="D7" s="11" t="s">
        <v>567</v>
      </c>
      <c r="F7" s="11" t="str">
        <f>IF(D7=[2]Lists!$K$4,"&lt; Input URL to data source &gt;",IF(D7=[2]Lists!$K$5,"&lt; Reference section in EITI Report or URL &gt;",IF(D7=[2]Lists!$K$6,"&lt; Reference evidence of non-applicability &gt;","")))</f>
        <v/>
      </c>
      <c r="H7" s="11" t="s">
        <v>808</v>
      </c>
      <c r="J7" s="382"/>
      <c r="L7" s="44"/>
      <c r="N7" s="44"/>
      <c r="P7" s="44"/>
      <c r="R7" s="44"/>
    </row>
    <row r="8" spans="1:19" s="43" customFormat="1" ht="45" x14ac:dyDescent="0.2">
      <c r="A8" s="61"/>
      <c r="B8" s="59" t="s">
        <v>430</v>
      </c>
      <c r="D8" s="11" t="s">
        <v>567</v>
      </c>
      <c r="F8" s="11" t="str">
        <f>IF(D8=[2]Lists!$K$4,"&lt; Input URL to data source &gt;",IF(D8=[2]Lists!$K$5,"&lt; Reference section in EITI Report or URL &gt;",IF(D8=[2]Lists!$K$6,"&lt; Reference evidence of non-applicability &gt;","")))</f>
        <v/>
      </c>
      <c r="H8" s="11" t="s">
        <v>809</v>
      </c>
      <c r="J8" s="383"/>
      <c r="L8" s="44"/>
      <c r="N8" s="44"/>
      <c r="P8" s="44"/>
      <c r="R8" s="44"/>
    </row>
    <row r="9" spans="1:19" s="43" customFormat="1" ht="30" x14ac:dyDescent="0.2">
      <c r="A9" s="61"/>
      <c r="B9" s="59" t="s">
        <v>431</v>
      </c>
      <c r="D9" s="11" t="s">
        <v>567</v>
      </c>
      <c r="F9" s="11" t="str">
        <f>IF(D9=[2]Lists!$K$4,"&lt; Input URL to data source &gt;",IF(D9=[2]Lists!$K$5,"&lt; Reference section in EITI Report or URL &gt;",IF(D9=[2]Lists!$K$6,"&lt; Reference evidence of non-applicability &gt;","")))</f>
        <v/>
      </c>
      <c r="H9" s="11" t="s">
        <v>809</v>
      </c>
      <c r="J9" s="383"/>
      <c r="L9" s="44"/>
      <c r="N9" s="44"/>
      <c r="P9" s="44"/>
      <c r="R9" s="44"/>
    </row>
    <row r="10" spans="1:19" s="43" customFormat="1" ht="45" x14ac:dyDescent="0.2">
      <c r="A10" s="61"/>
      <c r="B10" s="59" t="s">
        <v>432</v>
      </c>
      <c r="D10" s="11" t="s">
        <v>567</v>
      </c>
      <c r="F10" s="11" t="str">
        <f>IF(D10=[2]Lists!$K$4,"&lt; Input URL to data source &gt;",IF(D10=[2]Lists!$K$5,"&lt; Reference section in EITI Report or URL &gt;",IF(D10=[2]Lists!$K$6,"&lt; Reference evidence of non-applicability &gt;","")))</f>
        <v/>
      </c>
      <c r="H10" s="11" t="s">
        <v>809</v>
      </c>
      <c r="J10" s="383"/>
      <c r="L10" s="44"/>
      <c r="N10" s="44"/>
      <c r="P10" s="44"/>
      <c r="R10" s="44"/>
    </row>
    <row r="11" spans="1:19" s="43" customFormat="1" ht="30" x14ac:dyDescent="0.2">
      <c r="A11" s="61"/>
      <c r="B11" s="59" t="s">
        <v>433</v>
      </c>
      <c r="D11" s="11" t="s">
        <v>567</v>
      </c>
      <c r="F11" s="11" t="str">
        <f>IF(D11=[2]Lists!$K$4,"&lt; Input URL to data source &gt;",IF(D11=[2]Lists!$K$5,"&lt; Reference section in EITI Report or URL &gt;",IF(D11=[2]Lists!$K$6,"&lt; Reference evidence of non-applicability &gt;","")))</f>
        <v/>
      </c>
      <c r="H11" s="11" t="s">
        <v>810</v>
      </c>
      <c r="J11" s="384"/>
      <c r="L11" s="44"/>
      <c r="N11" s="44"/>
      <c r="P11" s="44"/>
      <c r="R11" s="44"/>
    </row>
    <row r="12" spans="1:19" s="265" customFormat="1" ht="30" x14ac:dyDescent="0.2">
      <c r="A12" s="264"/>
      <c r="B12" s="81" t="s">
        <v>434</v>
      </c>
      <c r="D12" s="274">
        <v>1</v>
      </c>
    </row>
  </sheetData>
  <mergeCells count="1">
    <mergeCell ref="J7:J11"/>
  </mergeCells>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FF2C-68AF-534D-BA8F-3B07235A08DB}">
  <sheetPr codeName="Sheet22"/>
  <dimension ref="A1:S10"/>
  <sheetViews>
    <sheetView zoomScaleNormal="100" workbookViewId="0">
      <selection activeCell="D4" sqref="D4"/>
    </sheetView>
  </sheetViews>
  <sheetFormatPr baseColWidth="10" defaultColWidth="10.5" defaultRowHeight="16" x14ac:dyDescent="0.2"/>
  <cols>
    <col min="1" max="1" width="17.5" style="263" customWidth="1"/>
    <col min="2" max="2" width="38" style="263" customWidth="1"/>
    <col min="3" max="3" width="3.33203125" style="263" customWidth="1"/>
    <col min="4" max="4" width="26" style="263" customWidth="1"/>
    <col min="5" max="5" width="3.33203125" style="263" customWidth="1"/>
    <col min="6" max="6" width="26" style="263" customWidth="1"/>
    <col min="7" max="7" width="3.33203125" style="263" customWidth="1"/>
    <col min="8" max="8" width="26" style="263" customWidth="1"/>
    <col min="9" max="9" width="3.33203125"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435</v>
      </c>
    </row>
    <row r="3" spans="1:19" s="45" customFormat="1" ht="90" x14ac:dyDescent="0.2">
      <c r="A3" s="317" t="s">
        <v>436</v>
      </c>
      <c r="B3" s="62" t="s">
        <v>437</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10" customFormat="1" ht="30" x14ac:dyDescent="0.15">
      <c r="A7" s="15"/>
      <c r="B7" s="81" t="s">
        <v>438</v>
      </c>
      <c r="D7" s="11">
        <v>3</v>
      </c>
      <c r="E7" s="83"/>
      <c r="F7" s="11" t="str">
        <f>IF(D7=[2]Lists!$K$4,"&lt; Input URL to data source &gt;",IF(D7=[2]Lists!$K$5,"&lt; Reference section in EITI Report or URL &gt;",IF(D7=[2]Lists!$K$6,"&lt; Reference evidence of non-applicability &gt;","")))</f>
        <v/>
      </c>
      <c r="G7" s="43"/>
      <c r="H7" s="11"/>
      <c r="I7" s="43"/>
      <c r="J7" s="382"/>
      <c r="K7" s="43"/>
      <c r="L7" s="44"/>
      <c r="M7" s="43"/>
      <c r="N7" s="44"/>
      <c r="O7" s="43"/>
      <c r="P7" s="44"/>
      <c r="Q7" s="43"/>
      <c r="R7" s="44"/>
      <c r="S7" s="43"/>
    </row>
    <row r="8" spans="1:19" s="83" customFormat="1" ht="30" x14ac:dyDescent="0.15">
      <c r="A8" s="82"/>
      <c r="B8" s="81" t="s">
        <v>439</v>
      </c>
      <c r="D8" s="11" t="s">
        <v>567</v>
      </c>
      <c r="F8" s="11" t="str">
        <f>IF(D8=[2]Lists!$K$4,"&lt; Input URL to data source &gt;",IF(D8=[2]Lists!$K$5,"&lt; Reference section in EITI Report or URL &gt;",IF(D8=[2]Lists!$K$6,"&lt; Reference evidence of non-applicability &gt;","")))</f>
        <v/>
      </c>
      <c r="H8" s="11" t="str">
        <f>IF(F8=[2]Lists!$K$4,"&lt; Input URL to data source &gt;",IF(F8=[2]Lists!$K$5,"&lt; Reference section in EITI Report or URL &gt;",IF(F8=[2]Lists!$K$6,"&lt; Reference evidence of non-applicability &gt;","")))</f>
        <v/>
      </c>
      <c r="J8" s="383"/>
      <c r="K8" s="84"/>
      <c r="L8" s="44"/>
      <c r="M8" s="84"/>
      <c r="N8" s="44"/>
      <c r="O8" s="84"/>
      <c r="P8" s="44"/>
      <c r="Q8" s="84"/>
      <c r="R8" s="44"/>
    </row>
    <row r="9" spans="1:19" s="83" customFormat="1" ht="39" customHeight="1" x14ac:dyDescent="0.15">
      <c r="A9" s="82"/>
      <c r="B9" s="85" t="s">
        <v>440</v>
      </c>
      <c r="D9" s="11" t="s">
        <v>567</v>
      </c>
      <c r="F9" s="11" t="str">
        <f>IF(D9=[2]Lists!$K$4,"&lt; Input URL to data source &gt;",IF(D9=[2]Lists!$K$5,"&lt; Reference section in EITI Report or URL &gt;",IF(D9=[2]Lists!$K$6,"&lt; Reference evidence of non-applicability &gt;","")))</f>
        <v/>
      </c>
      <c r="H9" s="11" t="str">
        <f>IF(F9=[2]Lists!$K$4,"&lt; Input URL to data source &gt;",IF(F9=[2]Lists!$K$5,"&lt; Reference section in EITI Report or URL &gt;",IF(F9=[2]Lists!$K$6,"&lt; Reference evidence of non-applicability &gt;","")))</f>
        <v/>
      </c>
      <c r="J9" s="384"/>
      <c r="K9" s="84"/>
      <c r="L9" s="44"/>
      <c r="M9" s="84"/>
      <c r="N9" s="44"/>
      <c r="O9" s="84"/>
      <c r="P9" s="44"/>
      <c r="Q9" s="84"/>
      <c r="R9" s="44"/>
    </row>
    <row r="10" spans="1:19" s="265" customFormat="1" x14ac:dyDescent="0.2">
      <c r="A10" s="264"/>
    </row>
  </sheetData>
  <mergeCells count="1">
    <mergeCell ref="J7:J9"/>
  </mergeCells>
  <pageMargins left="0.7" right="0.7" top="0.75" bottom="0.75" header="0.3" footer="0.3"/>
  <pageSetup paperSize="8"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A7FE8-2D15-A549-ADE3-B09430692E44}">
  <sheetPr codeName="Sheet23"/>
  <dimension ref="A1:S26"/>
  <sheetViews>
    <sheetView zoomScaleNormal="100" workbookViewId="0">
      <selection activeCell="D4" sqref="D4"/>
    </sheetView>
  </sheetViews>
  <sheetFormatPr baseColWidth="10" defaultColWidth="10.5" defaultRowHeight="16" x14ac:dyDescent="0.2"/>
  <cols>
    <col min="1" max="1" width="22" style="263" customWidth="1"/>
    <col min="2" max="2" width="45.5" style="263" customWidth="1"/>
    <col min="3" max="3" width="3" style="263" customWidth="1"/>
    <col min="4" max="4" width="24.5" style="263" customWidth="1"/>
    <col min="5" max="5" width="3" style="263" customWidth="1"/>
    <col min="6" max="6" width="24.5" style="263" customWidth="1"/>
    <col min="7" max="7" width="3" style="263" customWidth="1"/>
    <col min="8" max="8" width="24.5"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441</v>
      </c>
    </row>
    <row r="3" spans="1:19" s="45" customFormat="1" ht="135" x14ac:dyDescent="0.2">
      <c r="A3" s="317" t="s">
        <v>442</v>
      </c>
      <c r="B3" s="62" t="s">
        <v>443</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10" customFormat="1" ht="60" x14ac:dyDescent="0.2">
      <c r="A7" s="15"/>
      <c r="B7" s="86" t="s">
        <v>444</v>
      </c>
      <c r="D7" s="11" t="s">
        <v>575</v>
      </c>
      <c r="F7" s="11" t="str">
        <f>IF(D7=[2]Lists!$K$4,"&lt; Input URL to data source &gt;",IF(D7=[2]Lists!$K$5,"&lt; Reference section in EITI Report or URL &gt;",IF(D7=[2]Lists!$K$6,"&lt; Reference evidence of non-applicability &gt;","")))</f>
        <v/>
      </c>
      <c r="G7" s="43"/>
      <c r="H7" s="11" t="s">
        <v>811</v>
      </c>
      <c r="I7" s="43"/>
      <c r="J7" s="382"/>
      <c r="K7" s="43"/>
      <c r="L7" s="44"/>
      <c r="M7" s="43"/>
      <c r="N7" s="44"/>
      <c r="O7" s="43"/>
      <c r="P7" s="44"/>
      <c r="Q7" s="43"/>
      <c r="R7" s="44"/>
      <c r="S7" s="43"/>
    </row>
    <row r="8" spans="1:19" s="10" customFormat="1" ht="30" x14ac:dyDescent="0.2">
      <c r="A8" s="15"/>
      <c r="B8" s="86" t="s">
        <v>445</v>
      </c>
      <c r="D8" s="11" t="s">
        <v>575</v>
      </c>
      <c r="F8" s="11" t="str">
        <f>IF(D8=[2]Lists!$K$4,"&lt; Input URL to data source &gt;",IF(D8=[2]Lists!$K$5,"&lt; Reference section in EITI Report or URL &gt;",IF(D8=[2]Lists!$K$6,"&lt; Reference evidence of non-applicability &gt;","")))</f>
        <v/>
      </c>
      <c r="G8" s="45"/>
      <c r="H8" s="11" t="s">
        <v>812</v>
      </c>
      <c r="I8" s="45"/>
      <c r="J8" s="383"/>
      <c r="K8" s="45"/>
      <c r="L8" s="44"/>
      <c r="M8" s="45"/>
      <c r="N8" s="44"/>
      <c r="O8" s="45"/>
      <c r="P8" s="44"/>
      <c r="Q8" s="45"/>
      <c r="R8" s="44"/>
      <c r="S8" s="45"/>
    </row>
    <row r="9" spans="1:19" s="10" customFormat="1" ht="30" x14ac:dyDescent="0.2">
      <c r="A9" s="15"/>
      <c r="B9" s="86" t="s">
        <v>446</v>
      </c>
      <c r="D9" s="11" t="s">
        <v>575</v>
      </c>
      <c r="F9" s="11" t="str">
        <f>IF(D9=[2]Lists!$K$4,"&lt; Input URL to data source &gt;",IF(D9=[2]Lists!$K$5,"&lt; Reference section in EITI Report or URL &gt;",IF(D9=[2]Lists!$K$6,"&lt; Reference evidence of non-applicability &gt;","")))</f>
        <v/>
      </c>
      <c r="G9" s="43"/>
      <c r="H9" s="11" t="s">
        <v>812</v>
      </c>
      <c r="I9" s="43"/>
      <c r="J9" s="383"/>
      <c r="K9" s="43"/>
      <c r="L9" s="44"/>
      <c r="M9" s="43"/>
      <c r="N9" s="44"/>
      <c r="O9" s="43"/>
      <c r="P9" s="44"/>
      <c r="Q9" s="43"/>
      <c r="R9" s="44"/>
      <c r="S9" s="43"/>
    </row>
    <row r="10" spans="1:19" s="10" customFormat="1" ht="15" x14ac:dyDescent="0.2">
      <c r="A10" s="15"/>
      <c r="B10" s="86" t="s">
        <v>447</v>
      </c>
      <c r="D10" s="11" t="s">
        <v>575</v>
      </c>
      <c r="F10" s="11" t="str">
        <f>IF(D10=[2]Lists!$K$4,"&lt; Input URL to data source &gt;",IF(D10=[2]Lists!$K$5,"&lt; Reference section in EITI Report or URL &gt;",IF(D10=[2]Lists!$K$6,"&lt; Reference evidence of non-applicability &gt;","")))</f>
        <v/>
      </c>
      <c r="G10" s="45"/>
      <c r="H10" s="11" t="s">
        <v>812</v>
      </c>
      <c r="I10" s="45"/>
      <c r="J10" s="383"/>
      <c r="K10" s="45"/>
      <c r="L10" s="44"/>
      <c r="M10" s="45"/>
      <c r="N10" s="44"/>
      <c r="O10" s="45"/>
      <c r="P10" s="44"/>
      <c r="Q10" s="45"/>
      <c r="R10" s="44"/>
      <c r="S10" s="45"/>
    </row>
    <row r="11" spans="1:19" s="10" customFormat="1" ht="30" x14ac:dyDescent="0.2">
      <c r="A11" s="15"/>
      <c r="B11" s="86" t="s">
        <v>448</v>
      </c>
      <c r="D11" s="11" t="s">
        <v>575</v>
      </c>
      <c r="F11" s="11" t="str">
        <f>IF(D11=[2]Lists!$K$4,"&lt; Input URL to data source &gt;",IF(D11=[2]Lists!$K$5,"&lt; Reference section in EITI Report or URL &gt;",IF(D11=[2]Lists!$K$6,"&lt; Reference evidence of non-applicability &gt;","")))</f>
        <v/>
      </c>
      <c r="G11" s="43"/>
      <c r="H11" s="11" t="s">
        <v>812</v>
      </c>
      <c r="I11" s="43"/>
      <c r="J11" s="383"/>
      <c r="K11" s="43"/>
      <c r="L11" s="44"/>
      <c r="M11" s="43"/>
      <c r="N11" s="44"/>
      <c r="O11" s="43"/>
      <c r="P11" s="44"/>
      <c r="Q11" s="43"/>
      <c r="R11" s="44"/>
      <c r="S11" s="43"/>
    </row>
    <row r="12" spans="1:19" s="10" customFormat="1" x14ac:dyDescent="0.2">
      <c r="A12" s="15"/>
      <c r="B12" s="86" t="s">
        <v>449</v>
      </c>
      <c r="D12" s="11" t="s">
        <v>575</v>
      </c>
      <c r="F12" s="11" t="str">
        <f>IF(D12=[2]Lists!$K$4,"&lt; Input URL to data source &gt;",IF(D12=[2]Lists!$K$5,"&lt; Reference section in EITI Report or URL &gt;",IF(D12=[2]Lists!$K$6,"&lt; Reference evidence of non-applicability &gt;","")))</f>
        <v/>
      </c>
      <c r="G12" s="266"/>
      <c r="H12" s="11" t="s">
        <v>813</v>
      </c>
      <c r="I12" s="266"/>
      <c r="J12" s="383"/>
      <c r="K12" s="266"/>
      <c r="L12" s="44"/>
      <c r="M12" s="266"/>
      <c r="N12" s="44"/>
      <c r="O12" s="266"/>
      <c r="P12" s="44"/>
      <c r="Q12" s="266"/>
      <c r="R12" s="44"/>
      <c r="S12" s="266"/>
    </row>
    <row r="13" spans="1:19" s="76" customFormat="1" ht="45" x14ac:dyDescent="0.2">
      <c r="A13" s="75"/>
      <c r="B13" s="87" t="s">
        <v>450</v>
      </c>
      <c r="D13" s="11" t="s">
        <v>567</v>
      </c>
      <c r="F13" s="78"/>
      <c r="G13" s="272"/>
      <c r="H13" s="78" t="s">
        <v>814</v>
      </c>
      <c r="I13" s="272"/>
      <c r="J13" s="383"/>
      <c r="K13" s="272"/>
      <c r="L13" s="79"/>
      <c r="M13" s="272"/>
      <c r="N13" s="79"/>
      <c r="O13" s="272"/>
      <c r="P13" s="79"/>
      <c r="Q13" s="272"/>
      <c r="R13" s="79"/>
      <c r="S13" s="272"/>
    </row>
    <row r="14" spans="1:19" s="76" customFormat="1" ht="30" x14ac:dyDescent="0.2">
      <c r="A14" s="75"/>
      <c r="B14" s="65" t="s">
        <v>451</v>
      </c>
      <c r="D14" s="11" t="s">
        <v>63</v>
      </c>
      <c r="F14" s="78"/>
      <c r="G14" s="272"/>
      <c r="H14" s="78" t="s">
        <v>815</v>
      </c>
      <c r="I14" s="272"/>
      <c r="J14" s="383"/>
      <c r="K14" s="272"/>
      <c r="L14" s="79"/>
      <c r="M14" s="272"/>
      <c r="N14" s="79"/>
      <c r="O14" s="272"/>
      <c r="P14" s="79"/>
      <c r="Q14" s="272"/>
      <c r="R14" s="79"/>
      <c r="S14" s="272"/>
    </row>
    <row r="15" spans="1:19" s="76" customFormat="1" ht="60" x14ac:dyDescent="0.2">
      <c r="A15" s="75"/>
      <c r="B15" s="65" t="s">
        <v>452</v>
      </c>
      <c r="D15" s="11" t="s">
        <v>567</v>
      </c>
      <c r="F15" s="78"/>
      <c r="G15" s="272"/>
      <c r="H15" s="78" t="s">
        <v>812</v>
      </c>
      <c r="I15" s="272"/>
      <c r="J15" s="383"/>
      <c r="K15" s="272"/>
      <c r="L15" s="79"/>
      <c r="M15" s="272"/>
      <c r="N15" s="79"/>
      <c r="O15" s="272"/>
      <c r="P15" s="79"/>
      <c r="Q15" s="272"/>
      <c r="R15" s="79"/>
      <c r="S15" s="272"/>
    </row>
    <row r="16" spans="1:19" s="76" customFormat="1" ht="90" x14ac:dyDescent="0.2">
      <c r="A16" s="75"/>
      <c r="B16" s="65" t="s">
        <v>453</v>
      </c>
      <c r="D16" s="11" t="s">
        <v>567</v>
      </c>
      <c r="F16" s="78"/>
      <c r="G16" s="272"/>
      <c r="H16" s="78" t="s">
        <v>812</v>
      </c>
      <c r="I16" s="272"/>
      <c r="J16" s="383"/>
      <c r="K16" s="272"/>
      <c r="L16" s="79"/>
      <c r="M16" s="272"/>
      <c r="N16" s="79"/>
      <c r="O16" s="272"/>
      <c r="P16" s="79"/>
      <c r="Q16" s="272"/>
      <c r="R16" s="79"/>
      <c r="S16" s="272"/>
    </row>
    <row r="17" spans="1:19" s="76" customFormat="1" ht="45" x14ac:dyDescent="0.2">
      <c r="A17" s="75"/>
      <c r="B17" s="65" t="s">
        <v>454</v>
      </c>
      <c r="D17" s="11" t="s">
        <v>567</v>
      </c>
      <c r="F17" s="78"/>
      <c r="G17" s="272"/>
      <c r="H17" s="78" t="s">
        <v>816</v>
      </c>
      <c r="I17" s="272"/>
      <c r="J17" s="383"/>
      <c r="K17" s="272"/>
      <c r="L17" s="79"/>
      <c r="M17" s="272"/>
      <c r="N17" s="79"/>
      <c r="O17" s="272"/>
      <c r="P17" s="79"/>
      <c r="Q17" s="272"/>
      <c r="R17" s="79"/>
      <c r="S17" s="272"/>
    </row>
    <row r="18" spans="1:19" s="76" customFormat="1" ht="75" x14ac:dyDescent="0.2">
      <c r="A18" s="75"/>
      <c r="B18" s="65" t="s">
        <v>455</v>
      </c>
      <c r="D18" s="11" t="s">
        <v>63</v>
      </c>
      <c r="F18" s="78"/>
      <c r="G18" s="272"/>
      <c r="H18" s="78" t="s">
        <v>817</v>
      </c>
      <c r="I18" s="272"/>
      <c r="J18" s="383"/>
      <c r="K18" s="272"/>
      <c r="L18" s="79"/>
      <c r="M18" s="272"/>
      <c r="N18" s="79"/>
      <c r="O18" s="272"/>
      <c r="P18" s="79"/>
      <c r="Q18" s="272"/>
      <c r="R18" s="79"/>
      <c r="S18" s="272"/>
    </row>
    <row r="19" spans="1:19" s="76" customFormat="1" ht="75" x14ac:dyDescent="0.2">
      <c r="A19" s="75"/>
      <c r="B19" s="65" t="s">
        <v>456</v>
      </c>
      <c r="D19" s="11" t="s">
        <v>567</v>
      </c>
      <c r="F19" s="78"/>
      <c r="G19" s="272"/>
      <c r="H19" s="78" t="s">
        <v>817</v>
      </c>
      <c r="I19" s="272"/>
      <c r="J19" s="383"/>
      <c r="K19" s="272"/>
      <c r="L19" s="79"/>
      <c r="M19" s="272"/>
      <c r="N19" s="79"/>
      <c r="O19" s="272"/>
      <c r="P19" s="79"/>
      <c r="Q19" s="272"/>
      <c r="R19" s="79"/>
      <c r="S19" s="272"/>
    </row>
    <row r="20" spans="1:19" s="76" customFormat="1" ht="30" x14ac:dyDescent="0.2">
      <c r="A20" s="75"/>
      <c r="B20" s="65" t="s">
        <v>457</v>
      </c>
      <c r="D20" s="11" t="s">
        <v>567</v>
      </c>
      <c r="F20" s="78"/>
      <c r="G20" s="272"/>
      <c r="H20" s="78" t="s">
        <v>818</v>
      </c>
      <c r="I20" s="272"/>
      <c r="J20" s="383"/>
      <c r="K20" s="272"/>
      <c r="L20" s="79"/>
      <c r="M20" s="272"/>
      <c r="N20" s="79"/>
      <c r="O20" s="272"/>
      <c r="P20" s="79"/>
      <c r="Q20" s="272"/>
      <c r="R20" s="79"/>
      <c r="S20" s="272"/>
    </row>
    <row r="21" spans="1:19" s="76" customFormat="1" ht="75" x14ac:dyDescent="0.2">
      <c r="A21" s="75"/>
      <c r="B21" s="87" t="s">
        <v>458</v>
      </c>
      <c r="D21" s="11" t="s">
        <v>573</v>
      </c>
      <c r="F21" s="78"/>
      <c r="G21" s="272"/>
      <c r="H21" s="78"/>
      <c r="I21" s="272"/>
      <c r="J21" s="383"/>
      <c r="K21" s="272"/>
      <c r="L21" s="79"/>
      <c r="M21" s="272"/>
      <c r="N21" s="79"/>
      <c r="O21" s="272"/>
      <c r="P21" s="79"/>
      <c r="Q21" s="272"/>
      <c r="R21" s="79"/>
      <c r="S21" s="272"/>
    </row>
    <row r="22" spans="1:19" s="76" customFormat="1" ht="45" x14ac:dyDescent="0.2">
      <c r="A22" s="75"/>
      <c r="B22" s="65" t="s">
        <v>459</v>
      </c>
      <c r="D22" s="11" t="s">
        <v>287</v>
      </c>
      <c r="F22" s="78"/>
      <c r="G22" s="272"/>
      <c r="H22" s="78"/>
      <c r="I22" s="272"/>
      <c r="J22" s="383"/>
      <c r="K22" s="272"/>
      <c r="L22" s="79"/>
      <c r="M22" s="272"/>
      <c r="N22" s="79"/>
      <c r="O22" s="272"/>
      <c r="P22" s="79"/>
      <c r="Q22" s="272"/>
      <c r="R22" s="79"/>
      <c r="S22" s="272"/>
    </row>
    <row r="23" spans="1:19" s="76" customFormat="1" ht="30" x14ac:dyDescent="0.2">
      <c r="A23" s="75"/>
      <c r="B23" s="65" t="s">
        <v>460</v>
      </c>
      <c r="D23" s="11" t="s">
        <v>287</v>
      </c>
      <c r="F23" s="78"/>
      <c r="G23" s="272"/>
      <c r="H23" s="78"/>
      <c r="I23" s="272"/>
      <c r="J23" s="383"/>
      <c r="K23" s="272"/>
      <c r="L23" s="79"/>
      <c r="M23" s="272"/>
      <c r="N23" s="79"/>
      <c r="O23" s="272"/>
      <c r="P23" s="79"/>
      <c r="Q23" s="272"/>
      <c r="R23" s="79"/>
      <c r="S23" s="272"/>
    </row>
    <row r="24" spans="1:19" s="76" customFormat="1" ht="45" x14ac:dyDescent="0.2">
      <c r="A24" s="75"/>
      <c r="B24" s="65" t="s">
        <v>461</v>
      </c>
      <c r="D24" s="11" t="s">
        <v>287</v>
      </c>
      <c r="F24" s="78"/>
      <c r="G24" s="272"/>
      <c r="H24" s="78"/>
      <c r="I24" s="272"/>
      <c r="J24" s="383"/>
      <c r="K24" s="272"/>
      <c r="L24" s="79"/>
      <c r="M24" s="272"/>
      <c r="N24" s="79"/>
      <c r="O24" s="272"/>
      <c r="P24" s="79"/>
      <c r="Q24" s="272"/>
      <c r="R24" s="79"/>
      <c r="S24" s="272"/>
    </row>
    <row r="25" spans="1:19" s="76" customFormat="1" ht="30" x14ac:dyDescent="0.2">
      <c r="A25" s="75"/>
      <c r="B25" s="65" t="s">
        <v>462</v>
      </c>
      <c r="D25" s="11" t="s">
        <v>287</v>
      </c>
      <c r="F25" s="78"/>
      <c r="G25" s="272"/>
      <c r="H25" s="78"/>
      <c r="I25" s="272"/>
      <c r="J25" s="384"/>
      <c r="K25" s="272"/>
      <c r="L25" s="79"/>
      <c r="M25" s="272"/>
      <c r="N25" s="79"/>
      <c r="O25" s="272"/>
      <c r="P25" s="79"/>
      <c r="Q25" s="272"/>
      <c r="R25" s="79"/>
      <c r="S25" s="272"/>
    </row>
    <row r="26" spans="1:19" s="265" customFormat="1" x14ac:dyDescent="0.2">
      <c r="A26" s="264"/>
      <c r="B26" s="273"/>
    </row>
  </sheetData>
  <mergeCells count="1">
    <mergeCell ref="J7:J25"/>
  </mergeCells>
  <pageMargins left="0.7" right="0.7" top="0.75" bottom="0.75" header="0.3" footer="0.3"/>
  <pageSetup paperSize="8"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B907A-FC08-B84C-958C-237D01DAB50B}">
  <sheetPr codeName="Sheet24"/>
  <dimension ref="A1:S15"/>
  <sheetViews>
    <sheetView zoomScaleNormal="100" workbookViewId="0">
      <selection activeCell="D4" sqref="D4"/>
    </sheetView>
  </sheetViews>
  <sheetFormatPr baseColWidth="10" defaultColWidth="10.5" defaultRowHeight="16" x14ac:dyDescent="0.2"/>
  <cols>
    <col min="1" max="1" width="16" style="263" customWidth="1"/>
    <col min="2" max="2" width="46.33203125" style="263" customWidth="1"/>
    <col min="3" max="3" width="3.33203125" style="263" customWidth="1"/>
    <col min="4" max="4" width="25.83203125" style="263" customWidth="1"/>
    <col min="5" max="5" width="3.33203125" style="263" customWidth="1"/>
    <col min="6" max="6" width="25.83203125" style="263" customWidth="1"/>
    <col min="7" max="7" width="3.33203125" style="263" customWidth="1"/>
    <col min="8" max="8" width="25.83203125" style="263" customWidth="1"/>
    <col min="9" max="9" width="3.33203125"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463</v>
      </c>
    </row>
    <row r="3" spans="1:19" s="45" customFormat="1" ht="75" x14ac:dyDescent="0.2">
      <c r="A3" s="317" t="s">
        <v>464</v>
      </c>
      <c r="B3" s="62" t="s">
        <v>465</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10" customFormat="1" ht="60" x14ac:dyDescent="0.2">
      <c r="A7" s="15"/>
      <c r="B7" s="59" t="s">
        <v>466</v>
      </c>
      <c r="D7" s="11" t="s">
        <v>552</v>
      </c>
      <c r="F7" s="343" t="s">
        <v>819</v>
      </c>
      <c r="G7" s="43"/>
      <c r="H7" s="11" t="s">
        <v>820</v>
      </c>
      <c r="I7" s="43"/>
      <c r="J7" s="382"/>
      <c r="K7" s="43"/>
      <c r="L7" s="44"/>
      <c r="M7" s="43"/>
      <c r="N7" s="44"/>
      <c r="O7" s="43"/>
      <c r="P7" s="44"/>
      <c r="Q7" s="43"/>
      <c r="R7" s="44"/>
      <c r="S7" s="43"/>
    </row>
    <row r="8" spans="1:19" s="10" customFormat="1" ht="45" x14ac:dyDescent="0.2">
      <c r="A8" s="15"/>
      <c r="B8" s="65" t="s">
        <v>467</v>
      </c>
      <c r="D8" s="11" t="s">
        <v>368</v>
      </c>
      <c r="F8" s="11"/>
      <c r="G8" s="43"/>
      <c r="H8" s="11"/>
      <c r="I8" s="43"/>
      <c r="J8" s="383"/>
      <c r="K8" s="43"/>
      <c r="L8" s="44"/>
      <c r="M8" s="43"/>
      <c r="N8" s="44"/>
      <c r="O8" s="43"/>
      <c r="P8" s="44"/>
      <c r="Q8" s="43"/>
      <c r="R8" s="44"/>
      <c r="S8" s="43"/>
    </row>
    <row r="9" spans="1:19" s="10" customFormat="1" ht="30" x14ac:dyDescent="0.2">
      <c r="A9" s="15"/>
      <c r="B9" s="65" t="s">
        <v>468</v>
      </c>
      <c r="D9" s="11" t="s">
        <v>368</v>
      </c>
      <c r="F9" s="11"/>
      <c r="G9" s="45"/>
      <c r="H9" s="11"/>
      <c r="I9" s="45"/>
      <c r="J9" s="383"/>
      <c r="K9" s="45"/>
      <c r="L9" s="44"/>
      <c r="M9" s="45"/>
      <c r="N9" s="44"/>
      <c r="O9" s="45"/>
      <c r="P9" s="44"/>
      <c r="Q9" s="45"/>
      <c r="R9" s="44"/>
      <c r="S9" s="45"/>
    </row>
    <row r="10" spans="1:19" s="10" customFormat="1" ht="45" x14ac:dyDescent="0.2">
      <c r="A10" s="15"/>
      <c r="B10" s="65" t="s">
        <v>469</v>
      </c>
      <c r="D10" s="11" t="s">
        <v>567</v>
      </c>
      <c r="F10" s="11"/>
      <c r="G10" s="43"/>
      <c r="H10" s="11"/>
      <c r="I10" s="43"/>
      <c r="J10" s="383"/>
      <c r="K10" s="43"/>
      <c r="L10" s="44"/>
      <c r="M10" s="43"/>
      <c r="N10" s="44"/>
      <c r="O10" s="43"/>
      <c r="P10" s="44"/>
      <c r="Q10" s="43"/>
      <c r="R10" s="44"/>
      <c r="S10" s="43"/>
    </row>
    <row r="11" spans="1:19" s="10" customFormat="1" ht="60" x14ac:dyDescent="0.2">
      <c r="A11" s="15"/>
      <c r="B11" s="65" t="s">
        <v>470</v>
      </c>
      <c r="D11" s="11" t="s">
        <v>63</v>
      </c>
      <c r="F11" s="11" t="s">
        <v>821</v>
      </c>
      <c r="G11" s="43"/>
      <c r="H11" s="11" t="s">
        <v>822</v>
      </c>
      <c r="I11" s="43"/>
      <c r="J11" s="383"/>
      <c r="K11" s="43"/>
      <c r="L11" s="44"/>
      <c r="M11" s="43"/>
      <c r="N11" s="44"/>
      <c r="O11" s="43"/>
      <c r="P11" s="44"/>
      <c r="Q11" s="43"/>
      <c r="R11" s="44"/>
      <c r="S11" s="43"/>
    </row>
    <row r="12" spans="1:19" s="10" customFormat="1" ht="75" x14ac:dyDescent="0.2">
      <c r="A12" s="15"/>
      <c r="B12" s="65" t="s">
        <v>471</v>
      </c>
      <c r="D12" s="11" t="s">
        <v>567</v>
      </c>
      <c r="F12" s="11"/>
      <c r="G12" s="43"/>
      <c r="H12" s="11" t="s">
        <v>823</v>
      </c>
      <c r="I12" s="43"/>
      <c r="J12" s="383"/>
      <c r="K12" s="43"/>
      <c r="L12" s="44"/>
      <c r="M12" s="43"/>
      <c r="N12" s="44"/>
      <c r="O12" s="43"/>
      <c r="P12" s="44"/>
      <c r="Q12" s="43"/>
      <c r="R12" s="44"/>
      <c r="S12" s="43"/>
    </row>
    <row r="13" spans="1:19" s="10" customFormat="1" ht="75" x14ac:dyDescent="0.2">
      <c r="A13" s="15"/>
      <c r="B13" s="65" t="s">
        <v>472</v>
      </c>
      <c r="D13" s="11" t="s">
        <v>368</v>
      </c>
      <c r="F13" s="11"/>
      <c r="G13" s="43"/>
      <c r="H13" s="11"/>
      <c r="I13" s="43"/>
      <c r="J13" s="383"/>
      <c r="K13" s="43"/>
      <c r="L13" s="44"/>
      <c r="M13" s="43"/>
      <c r="N13" s="44"/>
      <c r="O13" s="43"/>
      <c r="P13" s="44"/>
      <c r="Q13" s="43"/>
      <c r="R13" s="44"/>
      <c r="S13" s="43"/>
    </row>
    <row r="14" spans="1:19" s="10" customFormat="1" ht="45" x14ac:dyDescent="0.2">
      <c r="A14" s="15"/>
      <c r="B14" s="59" t="s">
        <v>473</v>
      </c>
      <c r="D14" s="11" t="s">
        <v>552</v>
      </c>
      <c r="F14" s="11" t="s">
        <v>824</v>
      </c>
      <c r="G14" s="43"/>
      <c r="H14" s="11" t="s">
        <v>825</v>
      </c>
      <c r="I14" s="43"/>
      <c r="J14" s="384"/>
      <c r="K14" s="43"/>
      <c r="L14" s="44"/>
      <c r="M14" s="43"/>
      <c r="N14" s="44"/>
      <c r="O14" s="43"/>
      <c r="P14" s="44"/>
      <c r="Q14" s="43"/>
      <c r="R14" s="44"/>
      <c r="S14" s="43"/>
    </row>
    <row r="15" spans="1:19" s="265" customFormat="1" x14ac:dyDescent="0.2">
      <c r="A15" s="264"/>
    </row>
  </sheetData>
  <mergeCells count="1">
    <mergeCell ref="J7:J14"/>
  </mergeCells>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4223-E71A-8C42-884A-40C9768716A0}">
  <sheetPr codeName="Sheet25"/>
  <dimension ref="A1:T22"/>
  <sheetViews>
    <sheetView zoomScale="85" zoomScaleNormal="85" workbookViewId="0">
      <selection activeCell="F9" sqref="F9"/>
    </sheetView>
  </sheetViews>
  <sheetFormatPr baseColWidth="10" defaultColWidth="10.5" defaultRowHeight="16" x14ac:dyDescent="0.2"/>
  <cols>
    <col min="1" max="1" width="18.33203125" style="268" customWidth="1"/>
    <col min="2" max="2" width="37.83203125" style="263" customWidth="1"/>
    <col min="3" max="3" width="3" style="263" customWidth="1"/>
    <col min="4" max="4" width="27" style="263" customWidth="1"/>
    <col min="5" max="5" width="3" style="263" customWidth="1"/>
    <col min="6" max="6" width="27" style="263" customWidth="1"/>
    <col min="7" max="7" width="3" style="263" customWidth="1"/>
    <col min="8" max="8" width="27"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474</v>
      </c>
    </row>
    <row r="3" spans="1:19" s="45" customFormat="1" ht="90" x14ac:dyDescent="0.2">
      <c r="A3" s="317" t="s">
        <v>475</v>
      </c>
      <c r="B3" s="62" t="s">
        <v>476</v>
      </c>
      <c r="D3" s="11" t="s">
        <v>574</v>
      </c>
      <c r="F3" s="63"/>
      <c r="H3" s="63"/>
      <c r="J3" s="54"/>
      <c r="L3" s="44"/>
      <c r="N3" s="44"/>
      <c r="P3" s="44"/>
      <c r="R3" s="44"/>
    </row>
    <row r="4" spans="1:19" s="43" customFormat="1" ht="18" x14ac:dyDescent="0.2">
      <c r="A4" s="73"/>
      <c r="B4" s="52"/>
      <c r="D4" s="52"/>
      <c r="F4" s="52"/>
      <c r="H4" s="52"/>
      <c r="J4" s="53"/>
      <c r="L4" s="53"/>
    </row>
    <row r="5" spans="1:19" s="58" customFormat="1" ht="76" x14ac:dyDescent="0.2">
      <c r="A5" s="72"/>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73"/>
      <c r="B6" s="52"/>
      <c r="D6" s="52"/>
      <c r="F6" s="52"/>
      <c r="H6" s="52"/>
      <c r="J6" s="53"/>
      <c r="L6" s="53"/>
      <c r="N6" s="53"/>
      <c r="P6" s="53"/>
      <c r="R6" s="53"/>
    </row>
    <row r="7" spans="1:19" s="45" customFormat="1" ht="30" x14ac:dyDescent="0.2">
      <c r="A7" s="317" t="s">
        <v>118</v>
      </c>
      <c r="B7" s="62" t="s">
        <v>477</v>
      </c>
      <c r="D7" s="11" t="s">
        <v>287</v>
      </c>
      <c r="F7" s="63"/>
      <c r="H7" s="63"/>
      <c r="J7" s="54"/>
      <c r="L7" s="44"/>
      <c r="N7" s="44"/>
      <c r="P7" s="44"/>
      <c r="R7" s="44"/>
    </row>
    <row r="8" spans="1:19" s="43" customFormat="1" ht="18" x14ac:dyDescent="0.2">
      <c r="A8" s="73"/>
      <c r="B8" s="52"/>
      <c r="D8" s="52"/>
      <c r="F8" s="52"/>
      <c r="H8" s="52"/>
      <c r="J8" s="53"/>
      <c r="L8" s="53"/>
      <c r="N8" s="53"/>
      <c r="P8" s="53"/>
      <c r="R8" s="53"/>
    </row>
    <row r="9" spans="1:19" s="10" customFormat="1" ht="30" x14ac:dyDescent="0.2">
      <c r="A9" s="380" t="s">
        <v>478</v>
      </c>
      <c r="B9" s="59" t="s">
        <v>479</v>
      </c>
      <c r="D9" s="11" t="s">
        <v>560</v>
      </c>
      <c r="F9" s="11" t="s">
        <v>287</v>
      </c>
      <c r="G9" s="43"/>
      <c r="H9" s="11" t="str">
        <f>IF(F9=[2]Lists!$K$4,"&lt; Input URL to data source &gt;",IF(F9=[2]Lists!$K$5,"&lt; Reference section in EITI Report or URL &gt;",IF(F9=[2]Lists!$K$6,"&lt; Reference evidence of non-applicability &gt;","")))</f>
        <v>&lt; Reference evidence of non-applicability &gt;</v>
      </c>
      <c r="I9" s="43"/>
      <c r="J9" s="382"/>
      <c r="K9" s="43"/>
      <c r="L9" s="44"/>
      <c r="M9" s="43"/>
      <c r="N9" s="44"/>
      <c r="O9" s="43"/>
      <c r="P9" s="44"/>
      <c r="Q9" s="43"/>
      <c r="R9" s="44"/>
      <c r="S9" s="43"/>
    </row>
    <row r="10" spans="1:19" s="10" customFormat="1" ht="30" x14ac:dyDescent="0.2">
      <c r="A10" s="391"/>
      <c r="B10" s="65" t="s">
        <v>480</v>
      </c>
      <c r="D10" s="11" t="s">
        <v>560</v>
      </c>
      <c r="F10" s="11"/>
      <c r="G10" s="43"/>
      <c r="H10" s="11"/>
      <c r="I10" s="43"/>
      <c r="J10" s="383"/>
      <c r="K10" s="43"/>
      <c r="L10" s="44"/>
      <c r="M10" s="43"/>
      <c r="N10" s="44"/>
      <c r="O10" s="43"/>
      <c r="P10" s="44"/>
      <c r="Q10" s="43"/>
      <c r="R10" s="44"/>
      <c r="S10" s="43"/>
    </row>
    <row r="11" spans="1:19" s="10" customFormat="1" ht="75" x14ac:dyDescent="0.2">
      <c r="A11" s="391"/>
      <c r="B11" s="65" t="s">
        <v>481</v>
      </c>
      <c r="D11" s="11" t="s">
        <v>560</v>
      </c>
      <c r="F11" s="11"/>
      <c r="G11" s="45"/>
      <c r="H11" s="11"/>
      <c r="I11" s="45"/>
      <c r="J11" s="383"/>
      <c r="K11" s="45"/>
      <c r="L11" s="44"/>
      <c r="M11" s="45"/>
      <c r="N11" s="44"/>
      <c r="O11" s="45"/>
      <c r="P11" s="44"/>
      <c r="Q11" s="45"/>
      <c r="R11" s="44"/>
      <c r="S11" s="45"/>
    </row>
    <row r="12" spans="1:19" s="10" customFormat="1" ht="60" x14ac:dyDescent="0.2">
      <c r="A12" s="391"/>
      <c r="B12" s="65" t="s">
        <v>482</v>
      </c>
      <c r="D12" s="11" t="s">
        <v>560</v>
      </c>
      <c r="F12" s="11"/>
      <c r="G12" s="45"/>
      <c r="H12" s="11"/>
      <c r="I12" s="45"/>
      <c r="J12" s="383"/>
      <c r="K12" s="45"/>
      <c r="L12" s="44"/>
      <c r="M12" s="45"/>
      <c r="N12" s="44"/>
      <c r="O12" s="45"/>
      <c r="P12" s="44"/>
      <c r="Q12" s="45"/>
      <c r="R12" s="44"/>
      <c r="S12" s="45"/>
    </row>
    <row r="13" spans="1:19" s="10" customFormat="1" x14ac:dyDescent="0.2">
      <c r="A13" s="270"/>
      <c r="B13" s="65"/>
      <c r="D13" s="31"/>
      <c r="F13" s="31"/>
      <c r="G13" s="45"/>
      <c r="H13" s="31"/>
      <c r="I13" s="45"/>
      <c r="K13" s="45"/>
      <c r="M13" s="45"/>
      <c r="O13" s="45"/>
      <c r="Q13" s="45"/>
      <c r="S13" s="45"/>
    </row>
    <row r="14" spans="1:19" s="10" customFormat="1" ht="30" x14ac:dyDescent="0.2">
      <c r="A14" s="380" t="s">
        <v>483</v>
      </c>
      <c r="B14" s="59" t="s">
        <v>479</v>
      </c>
      <c r="D14" s="11" t="s">
        <v>287</v>
      </c>
      <c r="F14" s="11" t="s">
        <v>287</v>
      </c>
      <c r="G14" s="43"/>
      <c r="H14" s="11" t="s">
        <v>287</v>
      </c>
      <c r="I14" s="43"/>
      <c r="J14" s="382"/>
      <c r="K14" s="43"/>
      <c r="L14" s="44"/>
      <c r="M14" s="43"/>
      <c r="N14" s="44"/>
      <c r="O14" s="43"/>
      <c r="P14" s="44"/>
      <c r="Q14" s="43"/>
      <c r="R14" s="44"/>
      <c r="S14" s="43"/>
    </row>
    <row r="15" spans="1:19" s="10" customFormat="1" ht="30" x14ac:dyDescent="0.2">
      <c r="A15" s="391"/>
      <c r="B15" s="65" t="s">
        <v>480</v>
      </c>
      <c r="D15" s="11" t="s">
        <v>287</v>
      </c>
      <c r="F15" s="11"/>
      <c r="G15" s="43"/>
      <c r="H15" s="11"/>
      <c r="I15" s="43"/>
      <c r="J15" s="383"/>
      <c r="K15" s="43"/>
      <c r="L15" s="44"/>
      <c r="M15" s="43"/>
      <c r="N15" s="44"/>
      <c r="O15" s="43"/>
      <c r="P15" s="44"/>
      <c r="Q15" s="43"/>
      <c r="R15" s="44"/>
      <c r="S15" s="43"/>
    </row>
    <row r="16" spans="1:19" s="10" customFormat="1" ht="75" x14ac:dyDescent="0.2">
      <c r="A16" s="391"/>
      <c r="B16" s="65" t="s">
        <v>481</v>
      </c>
      <c r="D16" s="11" t="s">
        <v>287</v>
      </c>
      <c r="F16" s="11"/>
      <c r="G16" s="45"/>
      <c r="H16" s="11"/>
      <c r="I16" s="45"/>
      <c r="J16" s="383"/>
      <c r="K16" s="45"/>
      <c r="L16" s="44"/>
      <c r="M16" s="45"/>
      <c r="N16" s="44"/>
      <c r="O16" s="45"/>
      <c r="P16" s="44"/>
      <c r="Q16" s="45"/>
      <c r="R16" s="44"/>
      <c r="S16" s="45"/>
    </row>
    <row r="17" spans="1:20" s="10" customFormat="1" ht="60" x14ac:dyDescent="0.2">
      <c r="A17" s="391"/>
      <c r="B17" s="65" t="s">
        <v>482</v>
      </c>
      <c r="D17" s="11" t="s">
        <v>287</v>
      </c>
      <c r="F17" s="11"/>
      <c r="G17" s="45"/>
      <c r="H17" s="11"/>
      <c r="I17" s="45"/>
      <c r="J17" s="383"/>
      <c r="K17" s="45"/>
      <c r="L17" s="44"/>
      <c r="M17" s="45"/>
      <c r="N17" s="44"/>
      <c r="O17" s="45"/>
      <c r="P17" s="44"/>
      <c r="Q17" s="45"/>
      <c r="R17" s="44"/>
      <c r="S17" s="45"/>
    </row>
    <row r="18" spans="1:20" s="10" customFormat="1" x14ac:dyDescent="0.2">
      <c r="A18" s="270"/>
      <c r="B18" s="65"/>
      <c r="D18" s="31"/>
      <c r="F18" s="31"/>
      <c r="G18" s="45"/>
      <c r="H18" s="31"/>
      <c r="I18" s="45"/>
      <c r="K18" s="45"/>
      <c r="M18" s="45"/>
      <c r="O18" s="45"/>
      <c r="Q18" s="45"/>
      <c r="S18" s="45"/>
    </row>
    <row r="19" spans="1:20" s="266" customFormat="1" ht="60" x14ac:dyDescent="0.2">
      <c r="A19" s="271"/>
      <c r="B19" s="59" t="s">
        <v>484</v>
      </c>
      <c r="D19" s="11" t="s">
        <v>287</v>
      </c>
      <c r="E19" s="10"/>
      <c r="F19" s="11"/>
      <c r="G19" s="43"/>
      <c r="H19" s="11"/>
      <c r="I19" s="43"/>
      <c r="J19" s="382"/>
      <c r="K19" s="43"/>
      <c r="L19" s="44"/>
      <c r="M19" s="43"/>
      <c r="N19" s="44"/>
      <c r="O19" s="43"/>
      <c r="P19" s="44"/>
      <c r="Q19" s="43"/>
      <c r="R19" s="44"/>
      <c r="S19" s="43"/>
      <c r="T19" s="10"/>
    </row>
    <row r="20" spans="1:20" s="266" customFormat="1" ht="75" x14ac:dyDescent="0.2">
      <c r="A20" s="271"/>
      <c r="B20" s="59" t="s">
        <v>485</v>
      </c>
      <c r="D20" s="11" t="s">
        <v>287</v>
      </c>
      <c r="E20" s="10"/>
      <c r="F20" s="11"/>
      <c r="G20" s="43"/>
      <c r="H20" s="11"/>
      <c r="I20" s="43"/>
      <c r="J20" s="383"/>
      <c r="K20" s="43"/>
      <c r="L20" s="44"/>
      <c r="M20" s="43"/>
      <c r="N20" s="44"/>
      <c r="O20" s="43"/>
      <c r="P20" s="44"/>
      <c r="Q20" s="43"/>
      <c r="R20" s="44"/>
      <c r="S20" s="43"/>
      <c r="T20" s="10"/>
    </row>
    <row r="21" spans="1:20" s="266" customFormat="1" ht="120" x14ac:dyDescent="0.2">
      <c r="A21" s="271"/>
      <c r="B21" s="59" t="s">
        <v>486</v>
      </c>
      <c r="D21" s="11" t="s">
        <v>287</v>
      </c>
      <c r="E21" s="10"/>
      <c r="F21" s="11"/>
      <c r="G21" s="43"/>
      <c r="H21" s="11"/>
      <c r="I21" s="43"/>
      <c r="J21" s="384"/>
      <c r="K21" s="43"/>
      <c r="L21" s="44"/>
      <c r="M21" s="43"/>
      <c r="N21" s="44"/>
      <c r="O21" s="43"/>
      <c r="P21" s="44"/>
      <c r="Q21" s="43"/>
      <c r="R21" s="44"/>
      <c r="S21" s="43"/>
      <c r="T21" s="10"/>
    </row>
    <row r="22" spans="1:20" s="265" customFormat="1" x14ac:dyDescent="0.2">
      <c r="A22" s="267"/>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0A974-0E35-0241-AE5B-53AF5DF9F28D}">
  <sheetPr codeName="Sheet26"/>
  <dimension ref="A1:S9"/>
  <sheetViews>
    <sheetView zoomScaleNormal="100" workbookViewId="0">
      <selection activeCell="D3" sqref="D3"/>
    </sheetView>
  </sheetViews>
  <sheetFormatPr baseColWidth="10" defaultColWidth="10.5" defaultRowHeight="16" x14ac:dyDescent="0.2"/>
  <cols>
    <col min="1" max="1" width="13.5" style="263" customWidth="1"/>
    <col min="2" max="2" width="37" style="263" customWidth="1"/>
    <col min="3" max="3" width="2.83203125" style="263" customWidth="1"/>
    <col min="4" max="4" width="22" style="263" customWidth="1"/>
    <col min="5" max="5" width="2.83203125" style="263" customWidth="1"/>
    <col min="6" max="6" width="22" style="263" customWidth="1"/>
    <col min="7" max="7" width="2.83203125" style="263" customWidth="1"/>
    <col min="8" max="8" width="22" style="263" customWidth="1"/>
    <col min="9" max="9" width="2.83203125"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487</v>
      </c>
    </row>
    <row r="3" spans="1:19" s="45" customFormat="1" ht="90" x14ac:dyDescent="0.2">
      <c r="A3" s="317" t="s">
        <v>488</v>
      </c>
      <c r="B3" s="62" t="s">
        <v>489</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10" customFormat="1" ht="75" x14ac:dyDescent="0.2">
      <c r="A7" s="15"/>
      <c r="B7" s="59" t="s">
        <v>490</v>
      </c>
      <c r="D7" s="11" t="s">
        <v>287</v>
      </c>
      <c r="F7" s="11" t="s">
        <v>287</v>
      </c>
      <c r="G7" s="43"/>
      <c r="H7" s="11" t="s">
        <v>287</v>
      </c>
      <c r="I7" s="43"/>
      <c r="J7" s="382"/>
      <c r="K7" s="43"/>
      <c r="L7" s="44"/>
      <c r="M7" s="43"/>
      <c r="N7" s="44"/>
      <c r="O7" s="43"/>
      <c r="P7" s="44"/>
      <c r="Q7" s="43"/>
      <c r="R7" s="44"/>
      <c r="S7" s="43"/>
    </row>
    <row r="8" spans="1:19" s="10" customFormat="1" ht="85" x14ac:dyDescent="0.2">
      <c r="A8" s="15"/>
      <c r="B8" s="59" t="s">
        <v>491</v>
      </c>
      <c r="D8" s="11" t="s">
        <v>552</v>
      </c>
      <c r="F8" s="343" t="s">
        <v>561</v>
      </c>
      <c r="G8" s="45"/>
      <c r="H8" s="11" t="s">
        <v>825</v>
      </c>
      <c r="I8" s="45"/>
      <c r="J8" s="383"/>
      <c r="K8" s="45"/>
      <c r="L8" s="44"/>
      <c r="M8" s="45"/>
      <c r="N8" s="44"/>
      <c r="O8" s="45"/>
      <c r="P8" s="44"/>
      <c r="Q8" s="45"/>
      <c r="R8" s="44"/>
      <c r="S8" s="45"/>
    </row>
    <row r="9" spans="1:19" s="12" customFormat="1" ht="45" x14ac:dyDescent="0.2">
      <c r="A9" s="16"/>
      <c r="B9" s="64" t="s">
        <v>492</v>
      </c>
      <c r="D9" s="13" t="s">
        <v>552</v>
      </c>
      <c r="F9" s="13" t="s">
        <v>562</v>
      </c>
      <c r="G9" s="55"/>
      <c r="H9" s="13" t="s">
        <v>826</v>
      </c>
      <c r="I9" s="55"/>
      <c r="J9" s="440"/>
      <c r="K9" s="55"/>
      <c r="L9" s="46"/>
      <c r="M9" s="55"/>
      <c r="N9" s="46"/>
      <c r="O9" s="55"/>
      <c r="P9" s="46"/>
      <c r="Q9" s="55"/>
      <c r="R9" s="46"/>
      <c r="S9" s="55"/>
    </row>
  </sheetData>
  <mergeCells count="1">
    <mergeCell ref="J7:J9"/>
  </mergeCells>
  <hyperlinks>
    <hyperlink ref="F8" r:id="rId1" xr:uid="{3017A8E4-3B4B-7C45-9B56-5FAE3D8C79D5}"/>
  </hyperlinks>
  <pageMargins left="0.7" right="0.7" top="0.75" bottom="0.75" header="0.3" footer="0.3"/>
  <pageSetup paperSize="8" orientation="landscape" horizontalDpi="1200" verticalDpi="1200" r:id="rId2"/>
  <headerFooter>
    <oddHeader>&amp;C&amp;G</oddHeader>
  </headerFooter>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291F-ED6C-1547-B7F8-DF68263CED89}">
  <sheetPr codeName="Sheet27"/>
  <dimension ref="A1:S23"/>
  <sheetViews>
    <sheetView zoomScaleNormal="100" workbookViewId="0">
      <selection activeCell="D4" sqref="D4"/>
    </sheetView>
  </sheetViews>
  <sheetFormatPr baseColWidth="10" defaultColWidth="10.5" defaultRowHeight="16" x14ac:dyDescent="0.2"/>
  <cols>
    <col min="1" max="1" width="15.5" style="263" customWidth="1"/>
    <col min="2" max="2" width="41.5" style="263" customWidth="1"/>
    <col min="3" max="3" width="3" style="263" customWidth="1"/>
    <col min="4" max="4" width="23.5" style="263" customWidth="1"/>
    <col min="5" max="5" width="3" style="263" customWidth="1"/>
    <col min="6" max="6" width="23.5" style="263" customWidth="1"/>
    <col min="7" max="7" width="3" style="263" customWidth="1"/>
    <col min="8" max="8" width="23.5"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493</v>
      </c>
    </row>
    <row r="3" spans="1:19" s="45" customFormat="1" ht="105" x14ac:dyDescent="0.2">
      <c r="A3" s="317" t="s">
        <v>494</v>
      </c>
      <c r="B3" s="62" t="s">
        <v>495</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30" x14ac:dyDescent="0.2">
      <c r="A7" s="317" t="s">
        <v>118</v>
      </c>
      <c r="B7" s="62" t="s">
        <v>496</v>
      </c>
      <c r="D7" s="11" t="s">
        <v>567</v>
      </c>
      <c r="F7" s="63"/>
      <c r="H7" s="63"/>
      <c r="J7" s="54"/>
      <c r="L7" s="44"/>
      <c r="M7" s="43"/>
      <c r="N7" s="44"/>
      <c r="O7" s="43"/>
      <c r="P7" s="44"/>
      <c r="Q7" s="43"/>
      <c r="R7" s="44"/>
    </row>
    <row r="8" spans="1:19" s="43" customFormat="1" ht="18" x14ac:dyDescent="0.2">
      <c r="A8" s="61"/>
      <c r="B8" s="52"/>
      <c r="D8" s="52"/>
      <c r="F8" s="52"/>
      <c r="H8" s="52"/>
      <c r="J8" s="53"/>
      <c r="L8" s="53"/>
      <c r="N8" s="53"/>
      <c r="P8" s="53"/>
      <c r="R8" s="53"/>
    </row>
    <row r="9" spans="1:19" s="10" customFormat="1" ht="30" x14ac:dyDescent="0.2">
      <c r="A9" s="441" t="s">
        <v>497</v>
      </c>
      <c r="B9" s="59" t="s">
        <v>498</v>
      </c>
      <c r="D9" s="11" t="s">
        <v>556</v>
      </c>
      <c r="F9" s="11" t="str">
        <f>IF(D9=[2]Lists!$K$4,"&lt; Input URL to data source &gt;",IF(D9=[2]Lists!$K$5,"&lt; Reference section in EITI Report or URL &gt;",IF(D9=[2]Lists!$K$6,"&lt; Reference evidence of non-applicability &gt;","")))</f>
        <v/>
      </c>
      <c r="G9" s="43"/>
      <c r="H9" s="11" t="s">
        <v>827</v>
      </c>
      <c r="I9" s="43"/>
      <c r="J9" s="382"/>
      <c r="K9" s="43"/>
      <c r="L9" s="44"/>
      <c r="M9" s="43"/>
      <c r="N9" s="44"/>
      <c r="O9" s="43"/>
      <c r="P9" s="44"/>
      <c r="Q9" s="43"/>
      <c r="R9" s="44"/>
      <c r="S9" s="43"/>
    </row>
    <row r="10" spans="1:19" s="10" customFormat="1" ht="30" x14ac:dyDescent="0.2">
      <c r="A10" s="442"/>
      <c r="B10" s="65" t="s">
        <v>499</v>
      </c>
      <c r="D10" s="11" t="s">
        <v>287</v>
      </c>
      <c r="F10" s="11" t="s">
        <v>207</v>
      </c>
      <c r="G10" s="45"/>
      <c r="H10" s="11" t="s">
        <v>207</v>
      </c>
      <c r="I10" s="45"/>
      <c r="J10" s="383"/>
      <c r="K10" s="45"/>
      <c r="L10" s="44"/>
      <c r="M10" s="45"/>
      <c r="N10" s="44"/>
      <c r="O10" s="45"/>
      <c r="P10" s="44"/>
      <c r="Q10" s="45"/>
      <c r="R10" s="44"/>
      <c r="S10" s="45"/>
    </row>
    <row r="11" spans="1:19" s="10" customFormat="1" ht="30" x14ac:dyDescent="0.2">
      <c r="A11" s="442"/>
      <c r="B11" s="65" t="s">
        <v>500</v>
      </c>
      <c r="D11" s="360">
        <v>34544570</v>
      </c>
      <c r="F11" s="11" t="s">
        <v>722</v>
      </c>
      <c r="G11" s="43"/>
      <c r="H11" s="11" t="s">
        <v>828</v>
      </c>
      <c r="I11" s="43"/>
      <c r="J11" s="383"/>
      <c r="K11" s="43"/>
      <c r="L11" s="44"/>
      <c r="M11" s="43"/>
      <c r="N11" s="44"/>
      <c r="O11" s="43"/>
      <c r="P11" s="44"/>
      <c r="Q11" s="43"/>
      <c r="R11" s="44"/>
      <c r="S11" s="43"/>
    </row>
    <row r="12" spans="1:19" s="10" customFormat="1" ht="105" x14ac:dyDescent="0.2">
      <c r="A12" s="442"/>
      <c r="B12" s="65" t="s">
        <v>501</v>
      </c>
      <c r="D12" s="11" t="s">
        <v>287</v>
      </c>
      <c r="F12" s="11"/>
      <c r="G12" s="43"/>
      <c r="H12" s="11"/>
      <c r="I12" s="43"/>
      <c r="J12" s="383"/>
      <c r="K12" s="43"/>
      <c r="L12" s="44"/>
      <c r="M12" s="43"/>
      <c r="N12" s="44"/>
      <c r="O12" s="43"/>
      <c r="P12" s="44"/>
      <c r="Q12" s="43"/>
      <c r="R12" s="44"/>
      <c r="S12" s="43"/>
    </row>
    <row r="13" spans="1:19" s="10" customFormat="1" ht="60" x14ac:dyDescent="0.2">
      <c r="A13" s="442"/>
      <c r="B13" s="65" t="s">
        <v>502</v>
      </c>
      <c r="D13" s="11" t="s">
        <v>287</v>
      </c>
      <c r="F13" s="11"/>
      <c r="G13" s="266"/>
      <c r="H13" s="11"/>
      <c r="I13" s="266"/>
      <c r="J13" s="383"/>
      <c r="K13" s="266"/>
      <c r="L13" s="44"/>
      <c r="M13" s="266"/>
      <c r="N13" s="44"/>
      <c r="O13" s="266"/>
      <c r="P13" s="44"/>
      <c r="Q13" s="266"/>
      <c r="R13" s="44"/>
      <c r="S13" s="266"/>
    </row>
    <row r="14" spans="1:19" s="10" customFormat="1" ht="30" x14ac:dyDescent="0.2">
      <c r="A14" s="442"/>
      <c r="B14" s="59" t="s">
        <v>503</v>
      </c>
      <c r="D14" s="11" t="s">
        <v>63</v>
      </c>
      <c r="F14" s="70"/>
      <c r="G14" s="45"/>
      <c r="H14" s="11" t="s">
        <v>827</v>
      </c>
      <c r="I14" s="45"/>
      <c r="J14" s="383"/>
      <c r="K14" s="45"/>
      <c r="L14" s="44"/>
      <c r="M14" s="45"/>
      <c r="N14" s="44"/>
      <c r="O14" s="45"/>
      <c r="P14" s="44"/>
      <c r="Q14" s="45"/>
      <c r="R14" s="44"/>
      <c r="S14" s="45"/>
    </row>
    <row r="15" spans="1:19" s="10" customFormat="1" ht="30" x14ac:dyDescent="0.2">
      <c r="A15" s="442"/>
      <c r="B15" s="65" t="s">
        <v>504</v>
      </c>
      <c r="D15" s="11" t="s">
        <v>287</v>
      </c>
      <c r="F15" s="11" t="s">
        <v>287</v>
      </c>
      <c r="G15" s="43"/>
      <c r="H15" s="11" t="s">
        <v>287</v>
      </c>
      <c r="I15" s="43"/>
      <c r="J15" s="383"/>
      <c r="K15" s="43"/>
      <c r="L15" s="44"/>
      <c r="M15" s="43"/>
      <c r="N15" s="44"/>
      <c r="O15" s="43"/>
      <c r="P15" s="44"/>
      <c r="Q15" s="43"/>
      <c r="R15" s="44"/>
      <c r="S15" s="43"/>
    </row>
    <row r="16" spans="1:19" s="10" customFormat="1" ht="30" x14ac:dyDescent="0.2">
      <c r="A16" s="442"/>
      <c r="B16" s="65" t="s">
        <v>505</v>
      </c>
      <c r="D16" s="338">
        <v>34544570</v>
      </c>
      <c r="F16" s="11" t="s">
        <v>722</v>
      </c>
      <c r="G16" s="266"/>
      <c r="H16" s="11" t="s">
        <v>828</v>
      </c>
      <c r="I16" s="266"/>
      <c r="J16" s="383"/>
      <c r="K16" s="266"/>
      <c r="L16" s="44"/>
      <c r="M16" s="266"/>
      <c r="N16" s="44"/>
      <c r="O16" s="266"/>
      <c r="P16" s="44"/>
      <c r="Q16" s="266"/>
      <c r="R16" s="44"/>
      <c r="S16" s="266"/>
    </row>
    <row r="17" spans="1:19" s="10" customFormat="1" ht="105" x14ac:dyDescent="0.2">
      <c r="A17" s="443"/>
      <c r="B17" s="65" t="s">
        <v>506</v>
      </c>
      <c r="D17" s="11" t="s">
        <v>576</v>
      </c>
      <c r="F17" s="11"/>
      <c r="G17" s="43"/>
      <c r="H17" s="11"/>
      <c r="I17" s="43"/>
      <c r="J17" s="383"/>
      <c r="K17" s="43"/>
      <c r="L17" s="44"/>
      <c r="M17" s="43"/>
      <c r="N17" s="44"/>
      <c r="O17" s="43"/>
      <c r="P17" s="44"/>
      <c r="Q17" s="43"/>
      <c r="R17" s="44"/>
      <c r="S17" s="43"/>
    </row>
    <row r="18" spans="1:19" s="10" customFormat="1" ht="60" x14ac:dyDescent="0.2">
      <c r="A18" s="331"/>
      <c r="B18" s="65" t="s">
        <v>502</v>
      </c>
      <c r="D18" s="11" t="s">
        <v>287</v>
      </c>
      <c r="F18" s="11"/>
      <c r="G18" s="266"/>
      <c r="H18" s="11"/>
      <c r="I18" s="266"/>
      <c r="J18" s="384"/>
      <c r="K18" s="266"/>
      <c r="L18" s="44"/>
      <c r="M18" s="266"/>
      <c r="N18" s="44"/>
      <c r="O18" s="266"/>
      <c r="P18" s="44"/>
      <c r="Q18" s="266"/>
      <c r="R18" s="44"/>
      <c r="S18" s="266"/>
    </row>
    <row r="19" spans="1:19" s="10" customFormat="1" ht="30" x14ac:dyDescent="0.2">
      <c r="A19" s="441" t="s">
        <v>507</v>
      </c>
      <c r="B19" s="59" t="s">
        <v>508</v>
      </c>
      <c r="D19" s="11" t="s">
        <v>568</v>
      </c>
      <c r="F19" s="11" t="str">
        <f>IF(D19=[2]Lists!$K$4,"&lt; Input URL to data source &gt;",IF(D19=[2]Lists!$K$5,"&lt; Reference section in EITI Report or URL &gt;",IF(D19=[2]Lists!$K$6,"&lt; Reference evidence of non-applicability &gt;","")))</f>
        <v/>
      </c>
      <c r="G19" s="266"/>
      <c r="H19" s="11"/>
      <c r="I19" s="266"/>
      <c r="J19" s="382"/>
      <c r="K19" s="266"/>
      <c r="L19" s="44"/>
      <c r="M19" s="266"/>
      <c r="N19" s="44"/>
      <c r="O19" s="266"/>
      <c r="P19" s="44"/>
      <c r="Q19" s="266"/>
      <c r="R19" s="44"/>
      <c r="S19" s="266"/>
    </row>
    <row r="20" spans="1:19" s="10" customFormat="1" ht="30" x14ac:dyDescent="0.2">
      <c r="A20" s="442"/>
      <c r="B20" s="65" t="s">
        <v>509</v>
      </c>
      <c r="D20" s="335"/>
      <c r="F20" s="11"/>
      <c r="G20" s="266"/>
      <c r="H20" s="11"/>
      <c r="I20" s="266"/>
      <c r="J20" s="383"/>
      <c r="K20" s="266"/>
      <c r="L20" s="44"/>
      <c r="M20" s="266"/>
      <c r="N20" s="44"/>
      <c r="O20" s="266"/>
      <c r="P20" s="44"/>
      <c r="Q20" s="266"/>
      <c r="R20" s="44"/>
      <c r="S20" s="266"/>
    </row>
    <row r="21" spans="1:19" s="10" customFormat="1" ht="30" x14ac:dyDescent="0.2">
      <c r="A21" s="442"/>
      <c r="B21" s="65" t="s">
        <v>510</v>
      </c>
      <c r="D21" s="11" t="s">
        <v>78</v>
      </c>
      <c r="F21" s="11" t="s">
        <v>207</v>
      </c>
      <c r="G21" s="266"/>
      <c r="H21" s="11" t="s">
        <v>207</v>
      </c>
      <c r="I21" s="266"/>
      <c r="J21" s="383"/>
      <c r="K21" s="266"/>
      <c r="L21" s="44"/>
      <c r="M21" s="266"/>
      <c r="N21" s="44"/>
      <c r="O21" s="266"/>
      <c r="P21" s="44"/>
      <c r="Q21" s="266"/>
      <c r="R21" s="44"/>
      <c r="S21" s="266"/>
    </row>
    <row r="22" spans="1:19" s="10" customFormat="1" ht="60" x14ac:dyDescent="0.2">
      <c r="A22" s="443"/>
      <c r="B22" s="65" t="s">
        <v>511</v>
      </c>
      <c r="D22" s="11" t="s">
        <v>287</v>
      </c>
      <c r="F22" s="11"/>
      <c r="G22" s="266"/>
      <c r="H22" s="11"/>
      <c r="I22" s="266"/>
      <c r="J22" s="384"/>
      <c r="K22" s="266"/>
      <c r="L22" s="44"/>
      <c r="M22" s="266"/>
      <c r="N22" s="44"/>
      <c r="O22" s="266"/>
      <c r="P22" s="44"/>
      <c r="Q22" s="266"/>
      <c r="R22" s="44"/>
      <c r="S22" s="266"/>
    </row>
    <row r="23" spans="1:19" s="265" customFormat="1" x14ac:dyDescent="0.2">
      <c r="A23" s="264"/>
    </row>
  </sheetData>
  <mergeCells count="4">
    <mergeCell ref="A9:A17"/>
    <mergeCell ref="A19:A22"/>
    <mergeCell ref="J9:J18"/>
    <mergeCell ref="J19:J22"/>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6 D20" xr:uid="{44867C6B-655B-4803-A786-7BA002A89386}">
      <formula1>0</formula1>
    </dataValidation>
  </dataValidations>
  <pageMargins left="0.7" right="0.7" top="0.75" bottom="0.75" header="0.3" footer="0.3"/>
  <pageSetup paperSize="8"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3B51-84DD-2149-9E4A-CA6371B6EA9C}">
  <sheetPr codeName="Sheet28"/>
  <dimension ref="A1:S19"/>
  <sheetViews>
    <sheetView zoomScaleNormal="100" workbookViewId="0">
      <selection activeCell="D3" sqref="D3"/>
    </sheetView>
  </sheetViews>
  <sheetFormatPr baseColWidth="10" defaultColWidth="10.5" defaultRowHeight="16" x14ac:dyDescent="0.2"/>
  <cols>
    <col min="1" max="1" width="15" style="263" customWidth="1"/>
    <col min="2" max="2" width="35" style="263" customWidth="1"/>
    <col min="3" max="3" width="3" style="263" customWidth="1"/>
    <col min="4" max="4" width="25" style="263" customWidth="1"/>
    <col min="5" max="5" width="3" style="263" customWidth="1"/>
    <col min="6" max="6" width="25" style="263" customWidth="1"/>
    <col min="7" max="7" width="3" style="263" customWidth="1"/>
    <col min="8" max="8" width="25"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512</v>
      </c>
    </row>
    <row r="3" spans="1:19" s="45" customFormat="1" ht="105" x14ac:dyDescent="0.2">
      <c r="A3" s="317" t="s">
        <v>513</v>
      </c>
      <c r="B3" s="62" t="s">
        <v>514</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30" x14ac:dyDescent="0.2">
      <c r="A7" s="317" t="s">
        <v>118</v>
      </c>
      <c r="B7" s="62" t="s">
        <v>515</v>
      </c>
      <c r="D7" s="11" t="s">
        <v>287</v>
      </c>
      <c r="F7" s="63"/>
      <c r="H7" s="63"/>
      <c r="J7" s="54"/>
    </row>
    <row r="8" spans="1:19" s="43" customFormat="1" ht="18" x14ac:dyDescent="0.2">
      <c r="A8" s="61"/>
      <c r="B8" s="52"/>
      <c r="D8" s="52"/>
      <c r="F8" s="52"/>
      <c r="H8" s="52"/>
      <c r="J8" s="53"/>
      <c r="L8" s="53"/>
      <c r="N8" s="53"/>
      <c r="P8" s="53"/>
      <c r="R8" s="53"/>
    </row>
    <row r="9" spans="1:19" s="10" customFormat="1" ht="45" x14ac:dyDescent="0.2">
      <c r="A9" s="380" t="s">
        <v>516</v>
      </c>
      <c r="B9" s="59" t="s">
        <v>517</v>
      </c>
      <c r="D9" s="11" t="s">
        <v>287</v>
      </c>
      <c r="F9" s="11"/>
      <c r="G9" s="43"/>
      <c r="H9" s="11" t="str">
        <f>IF(F9=[2]Lists!$K$4,"&lt; Input URL to data source &gt;",IF(F9=[2]Lists!$K$5,"&lt; Reference section in EITI Report or URL &gt;",IF(F9=[2]Lists!$K$6,"&lt; Reference evidence of non-applicability &gt;","")))</f>
        <v/>
      </c>
      <c r="I9" s="43"/>
      <c r="J9" s="382"/>
      <c r="K9" s="43"/>
      <c r="L9" s="44"/>
      <c r="M9" s="43"/>
      <c r="N9" s="44"/>
      <c r="O9" s="43"/>
      <c r="P9" s="44"/>
      <c r="Q9" s="43"/>
      <c r="R9" s="44"/>
      <c r="S9" s="43"/>
    </row>
    <row r="10" spans="1:19" s="10" customFormat="1" ht="45" x14ac:dyDescent="0.2">
      <c r="A10" s="391"/>
      <c r="B10" s="65" t="s">
        <v>518</v>
      </c>
      <c r="D10" s="11" t="s">
        <v>287</v>
      </c>
      <c r="F10" s="11" t="s">
        <v>287</v>
      </c>
      <c r="G10" s="45"/>
      <c r="H10" s="11" t="s">
        <v>287</v>
      </c>
      <c r="I10" s="45"/>
      <c r="J10" s="383"/>
      <c r="K10" s="45"/>
      <c r="L10" s="44"/>
      <c r="M10" s="45"/>
      <c r="N10" s="44"/>
      <c r="O10" s="45"/>
      <c r="P10" s="44"/>
      <c r="Q10" s="45"/>
      <c r="R10" s="44"/>
      <c r="S10" s="45"/>
    </row>
    <row r="11" spans="1:19" s="10" customFormat="1" ht="75" x14ac:dyDescent="0.2">
      <c r="A11" s="391"/>
      <c r="B11" s="65" t="s">
        <v>519</v>
      </c>
      <c r="D11" s="11" t="s">
        <v>287</v>
      </c>
      <c r="F11" s="11"/>
      <c r="G11" s="45"/>
      <c r="H11" s="11"/>
      <c r="I11" s="45"/>
      <c r="J11" s="383"/>
      <c r="K11" s="45"/>
      <c r="L11" s="44"/>
      <c r="M11" s="45"/>
      <c r="N11" s="44"/>
      <c r="O11" s="45"/>
      <c r="P11" s="44"/>
      <c r="Q11" s="45"/>
      <c r="R11" s="44"/>
      <c r="S11" s="45"/>
    </row>
    <row r="12" spans="1:19" s="10" customFormat="1" ht="45" x14ac:dyDescent="0.2">
      <c r="A12" s="391"/>
      <c r="B12" s="65" t="s">
        <v>520</v>
      </c>
      <c r="D12" s="11" t="s">
        <v>287</v>
      </c>
      <c r="F12" s="11"/>
      <c r="G12" s="45"/>
      <c r="H12" s="11"/>
      <c r="I12" s="45"/>
      <c r="J12" s="383"/>
      <c r="K12" s="45"/>
      <c r="L12" s="44"/>
      <c r="M12" s="45"/>
      <c r="N12" s="44"/>
      <c r="O12" s="45"/>
      <c r="P12" s="44"/>
      <c r="Q12" s="45"/>
      <c r="R12" s="44"/>
      <c r="S12" s="45"/>
    </row>
    <row r="13" spans="1:19" s="10" customFormat="1" ht="69" customHeight="1" x14ac:dyDescent="0.2">
      <c r="A13" s="391"/>
      <c r="B13" s="65" t="s">
        <v>521</v>
      </c>
      <c r="D13" s="11" t="s">
        <v>287</v>
      </c>
      <c r="F13" s="11"/>
      <c r="G13" s="45"/>
      <c r="H13" s="11"/>
      <c r="I13" s="45"/>
      <c r="J13" s="384"/>
      <c r="K13" s="45"/>
      <c r="L13" s="44"/>
      <c r="M13" s="45"/>
      <c r="N13" s="44"/>
      <c r="O13" s="45"/>
      <c r="P13" s="44"/>
      <c r="Q13" s="45"/>
      <c r="R13" s="44"/>
      <c r="S13" s="45"/>
    </row>
    <row r="14" spans="1:19" s="266" customFormat="1" x14ac:dyDescent="0.2">
      <c r="A14" s="269"/>
      <c r="D14" s="11" t="s">
        <v>287</v>
      </c>
    </row>
    <row r="15" spans="1:19" s="10" customFormat="1" ht="45" x14ac:dyDescent="0.2">
      <c r="A15" s="380" t="s">
        <v>522</v>
      </c>
      <c r="B15" s="59" t="s">
        <v>517</v>
      </c>
      <c r="D15" s="11" t="s">
        <v>287</v>
      </c>
      <c r="F15" s="11" t="s">
        <v>287</v>
      </c>
      <c r="G15" s="43"/>
      <c r="H15" s="11" t="str">
        <f>IF(F15=[2]Lists!$K$4,"&lt; Input URL to data source &gt;",IF(F15=[2]Lists!$K$5,"&lt; Reference section in EITI Report or URL &gt;",IF(F15=[2]Lists!$K$6,"&lt; Reference evidence of non-applicability &gt;","")))</f>
        <v>&lt; Reference evidence of non-applicability &gt;</v>
      </c>
      <c r="I15" s="43"/>
      <c r="J15" s="382"/>
      <c r="K15" s="43"/>
      <c r="L15" s="44"/>
      <c r="M15" s="43"/>
      <c r="N15" s="44"/>
      <c r="O15" s="43"/>
      <c r="P15" s="44"/>
      <c r="Q15" s="43"/>
      <c r="R15" s="44"/>
      <c r="S15" s="43"/>
    </row>
    <row r="16" spans="1:19" s="10" customFormat="1" ht="45" x14ac:dyDescent="0.2">
      <c r="A16" s="391"/>
      <c r="B16" s="65" t="s">
        <v>518</v>
      </c>
      <c r="D16" s="11" t="s">
        <v>287</v>
      </c>
      <c r="F16" s="11" t="s">
        <v>287</v>
      </c>
      <c r="G16" s="45"/>
      <c r="H16" s="11" t="s">
        <v>287</v>
      </c>
      <c r="I16" s="45"/>
      <c r="J16" s="383"/>
      <c r="K16" s="45"/>
      <c r="L16" s="44"/>
      <c r="M16" s="45"/>
      <c r="N16" s="44"/>
      <c r="O16" s="45"/>
      <c r="P16" s="44"/>
      <c r="Q16" s="45"/>
      <c r="R16" s="44"/>
      <c r="S16" s="45"/>
    </row>
    <row r="17" spans="1:19" s="10" customFormat="1" ht="75" x14ac:dyDescent="0.2">
      <c r="A17" s="391"/>
      <c r="B17" s="65" t="s">
        <v>519</v>
      </c>
      <c r="D17" s="11" t="s">
        <v>287</v>
      </c>
      <c r="F17" s="11"/>
      <c r="G17" s="45"/>
      <c r="H17" s="11"/>
      <c r="I17" s="45"/>
      <c r="J17" s="383"/>
      <c r="K17" s="45"/>
      <c r="L17" s="44"/>
      <c r="M17" s="45"/>
      <c r="N17" s="44"/>
      <c r="O17" s="45"/>
      <c r="P17" s="44"/>
      <c r="Q17" s="45"/>
      <c r="R17" s="44"/>
      <c r="S17" s="45"/>
    </row>
    <row r="18" spans="1:19" s="10" customFormat="1" ht="45" x14ac:dyDescent="0.2">
      <c r="A18" s="391"/>
      <c r="B18" s="65" t="s">
        <v>520</v>
      </c>
      <c r="D18" s="11" t="s">
        <v>287</v>
      </c>
      <c r="F18" s="11"/>
      <c r="G18" s="45"/>
      <c r="H18" s="11"/>
      <c r="I18" s="45"/>
      <c r="J18" s="383"/>
      <c r="K18" s="45"/>
      <c r="L18" s="44"/>
      <c r="M18" s="45"/>
      <c r="N18" s="44"/>
      <c r="O18" s="45"/>
      <c r="P18" s="44"/>
      <c r="Q18" s="45"/>
      <c r="R18" s="44"/>
      <c r="S18" s="45"/>
    </row>
    <row r="19" spans="1:19" s="12" customFormat="1" ht="69" customHeight="1" x14ac:dyDescent="0.2">
      <c r="A19" s="444"/>
      <c r="B19" s="66" t="s">
        <v>521</v>
      </c>
      <c r="D19" s="11" t="s">
        <v>287</v>
      </c>
      <c r="F19" s="13"/>
      <c r="G19" s="67"/>
      <c r="H19" s="13"/>
      <c r="I19" s="67"/>
      <c r="J19" s="384"/>
      <c r="K19" s="67"/>
      <c r="L19" s="46"/>
      <c r="M19" s="67"/>
      <c r="N19" s="46"/>
      <c r="O19" s="67"/>
      <c r="P19" s="46"/>
      <c r="Q19" s="67"/>
      <c r="R19" s="46"/>
      <c r="S19" s="67"/>
    </row>
  </sheetData>
  <mergeCells count="4">
    <mergeCell ref="A9:A13"/>
    <mergeCell ref="A15:A19"/>
    <mergeCell ref="J9:J13"/>
    <mergeCell ref="J15:J19"/>
  </mergeCells>
  <pageMargins left="0.7" right="0.7" top="0.75" bottom="0.75" header="0.3" footer="0.3"/>
  <pageSetup paperSize="8"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2ABCA-F753-6946-9B48-EB497CBE7327}">
  <sheetPr codeName="Sheet29"/>
  <dimension ref="A1:S22"/>
  <sheetViews>
    <sheetView zoomScaleNormal="100" workbookViewId="0">
      <selection activeCell="D3" sqref="D3"/>
    </sheetView>
  </sheetViews>
  <sheetFormatPr baseColWidth="10" defaultColWidth="10.5" defaultRowHeight="16" x14ac:dyDescent="0.2"/>
  <cols>
    <col min="1" max="1" width="22" style="268" customWidth="1"/>
    <col min="2" max="2" width="33.5" style="263" customWidth="1"/>
    <col min="3" max="3" width="3.33203125" style="263" customWidth="1"/>
    <col min="4" max="4" width="25" style="263" customWidth="1"/>
    <col min="5" max="5" width="3.33203125" style="263" customWidth="1"/>
    <col min="6" max="6" width="25" style="263" customWidth="1"/>
    <col min="7" max="7" width="3.33203125" style="263" customWidth="1"/>
    <col min="8" max="8" width="25" style="263" customWidth="1"/>
    <col min="9" max="9" width="3.33203125"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523</v>
      </c>
    </row>
    <row r="3" spans="1:19" s="45" customFormat="1" ht="90" x14ac:dyDescent="0.2">
      <c r="A3" s="317" t="s">
        <v>524</v>
      </c>
      <c r="B3" s="62" t="s">
        <v>525</v>
      </c>
      <c r="D3" s="11" t="s">
        <v>588</v>
      </c>
      <c r="F3" s="63"/>
      <c r="H3" s="63"/>
      <c r="J3" s="54"/>
      <c r="L3" s="44"/>
      <c r="N3" s="44"/>
      <c r="P3" s="44"/>
      <c r="R3" s="44"/>
    </row>
    <row r="4" spans="1:19" s="43" customFormat="1" ht="18" x14ac:dyDescent="0.2">
      <c r="A4" s="73"/>
      <c r="B4" s="52"/>
      <c r="D4" s="52"/>
      <c r="F4" s="52"/>
      <c r="H4" s="52"/>
      <c r="J4" s="53"/>
      <c r="L4" s="53"/>
      <c r="N4" s="53"/>
      <c r="P4" s="53"/>
      <c r="R4" s="53"/>
    </row>
    <row r="5" spans="1:19" s="58" customFormat="1" ht="76" x14ac:dyDescent="0.2">
      <c r="A5" s="72"/>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73"/>
      <c r="B6" s="52"/>
      <c r="D6" s="52"/>
      <c r="F6" s="52"/>
      <c r="H6" s="52"/>
      <c r="J6" s="53"/>
      <c r="L6" s="53"/>
      <c r="N6" s="53"/>
      <c r="P6" s="53"/>
      <c r="R6" s="53"/>
    </row>
    <row r="7" spans="1:19" s="10" customFormat="1" ht="64" x14ac:dyDescent="0.2">
      <c r="A7" s="74"/>
      <c r="B7" s="71" t="s">
        <v>526</v>
      </c>
      <c r="D7" s="11" t="s">
        <v>552</v>
      </c>
      <c r="F7" s="339" t="s">
        <v>829</v>
      </c>
      <c r="G7" s="43"/>
      <c r="H7" s="11" t="s">
        <v>830</v>
      </c>
      <c r="I7" s="43"/>
      <c r="J7" s="382"/>
      <c r="K7" s="43"/>
      <c r="L7" s="44"/>
      <c r="M7" s="43"/>
      <c r="N7" s="44"/>
      <c r="O7" s="43"/>
      <c r="P7" s="44"/>
      <c r="Q7" s="43"/>
      <c r="R7" s="44"/>
      <c r="S7" s="43"/>
    </row>
    <row r="8" spans="1:19" s="10" customFormat="1" ht="45" x14ac:dyDescent="0.2">
      <c r="A8" s="74"/>
      <c r="B8" s="59" t="s">
        <v>527</v>
      </c>
      <c r="D8" s="334">
        <v>4181560180</v>
      </c>
      <c r="F8" s="11" t="s">
        <v>207</v>
      </c>
      <c r="G8" s="45"/>
      <c r="H8" s="11" t="s">
        <v>207</v>
      </c>
      <c r="I8" s="45"/>
      <c r="J8" s="383"/>
      <c r="K8" s="45"/>
      <c r="L8" s="44"/>
      <c r="M8" s="45"/>
      <c r="N8" s="44"/>
      <c r="O8" s="45"/>
      <c r="P8" s="44"/>
      <c r="Q8" s="45"/>
      <c r="R8" s="44"/>
      <c r="S8" s="45"/>
    </row>
    <row r="9" spans="1:19" s="10" customFormat="1" ht="30" x14ac:dyDescent="0.2">
      <c r="A9" s="74"/>
      <c r="B9" s="24" t="s">
        <v>528</v>
      </c>
      <c r="D9" s="11" t="s">
        <v>78</v>
      </c>
      <c r="F9" s="11" t="s">
        <v>207</v>
      </c>
      <c r="G9" s="43"/>
      <c r="H9" s="11" t="s">
        <v>207</v>
      </c>
      <c r="I9" s="43"/>
      <c r="J9" s="383"/>
      <c r="K9" s="43"/>
      <c r="L9" s="44"/>
      <c r="M9" s="43"/>
      <c r="N9" s="44"/>
      <c r="O9" s="43"/>
      <c r="P9" s="44"/>
      <c r="Q9" s="43"/>
      <c r="R9" s="44"/>
      <c r="S9" s="43"/>
    </row>
    <row r="10" spans="1:19" s="10" customFormat="1" ht="15" x14ac:dyDescent="0.2">
      <c r="A10" s="74"/>
      <c r="B10" s="68" t="s">
        <v>529</v>
      </c>
      <c r="D10" s="334">
        <v>22897637400</v>
      </c>
      <c r="F10" s="11" t="s">
        <v>207</v>
      </c>
      <c r="G10" s="45"/>
      <c r="H10" s="11" t="s">
        <v>207</v>
      </c>
      <c r="I10" s="45"/>
      <c r="J10" s="383"/>
      <c r="K10" s="45"/>
      <c r="L10" s="44"/>
      <c r="M10" s="45"/>
      <c r="N10" s="44"/>
      <c r="O10" s="45"/>
      <c r="P10" s="44"/>
      <c r="Q10" s="45"/>
      <c r="R10" s="44"/>
      <c r="S10" s="45"/>
    </row>
    <row r="11" spans="1:19" s="10" customFormat="1" ht="18" x14ac:dyDescent="0.2">
      <c r="A11" s="74"/>
      <c r="B11" s="68" t="s">
        <v>530</v>
      </c>
      <c r="D11" s="334">
        <v>2407132240</v>
      </c>
      <c r="F11" s="11" t="s">
        <v>207</v>
      </c>
      <c r="G11" s="43"/>
      <c r="H11" s="11" t="s">
        <v>207</v>
      </c>
      <c r="I11" s="43"/>
      <c r="J11" s="383"/>
      <c r="K11" s="43"/>
      <c r="L11" s="44"/>
      <c r="M11" s="43"/>
      <c r="N11" s="44"/>
      <c r="O11" s="43"/>
      <c r="P11" s="44"/>
      <c r="Q11" s="43"/>
      <c r="R11" s="44"/>
      <c r="S11" s="43"/>
    </row>
    <row r="12" spans="1:19" s="10" customFormat="1" x14ac:dyDescent="0.2">
      <c r="A12" s="74"/>
      <c r="B12" s="68" t="s">
        <v>531</v>
      </c>
      <c r="D12" s="334">
        <v>6780654210</v>
      </c>
      <c r="F12" s="11" t="s">
        <v>207</v>
      </c>
      <c r="G12" s="266"/>
      <c r="H12" s="11" t="s">
        <v>207</v>
      </c>
      <c r="I12" s="266"/>
      <c r="J12" s="383"/>
      <c r="K12" s="266"/>
      <c r="L12" s="44"/>
      <c r="M12" s="266"/>
      <c r="N12" s="44"/>
      <c r="O12" s="266"/>
      <c r="P12" s="44"/>
      <c r="Q12" s="266"/>
      <c r="R12" s="44"/>
      <c r="S12" s="266"/>
    </row>
    <row r="13" spans="1:19" s="10" customFormat="1" x14ac:dyDescent="0.2">
      <c r="A13" s="74"/>
      <c r="B13" s="68" t="s">
        <v>532</v>
      </c>
      <c r="D13" s="334">
        <v>2900000000</v>
      </c>
      <c r="F13" s="11" t="s">
        <v>207</v>
      </c>
      <c r="G13" s="266"/>
      <c r="H13" s="11" t="s">
        <v>207</v>
      </c>
      <c r="I13" s="266"/>
      <c r="J13" s="383"/>
      <c r="K13" s="266"/>
      <c r="L13" s="44"/>
      <c r="M13" s="266"/>
      <c r="N13" s="44"/>
      <c r="O13" s="266"/>
      <c r="P13" s="44"/>
      <c r="Q13" s="266"/>
      <c r="R13" s="44"/>
      <c r="S13" s="266"/>
    </row>
    <row r="14" spans="1:19" s="10" customFormat="1" x14ac:dyDescent="0.2">
      <c r="A14" s="74"/>
      <c r="B14" s="68" t="s">
        <v>533</v>
      </c>
      <c r="D14" s="334">
        <v>7073170730</v>
      </c>
      <c r="F14" s="11" t="s">
        <v>207</v>
      </c>
      <c r="G14" s="266"/>
      <c r="H14" s="11" t="s">
        <v>207</v>
      </c>
      <c r="I14" s="266"/>
      <c r="J14" s="383"/>
      <c r="K14" s="266"/>
      <c r="L14" s="44"/>
      <c r="M14" s="266"/>
      <c r="N14" s="44"/>
      <c r="O14" s="266"/>
      <c r="P14" s="44"/>
      <c r="Q14" s="266"/>
      <c r="R14" s="44"/>
      <c r="S14" s="266"/>
    </row>
    <row r="15" spans="1:19" s="10" customFormat="1" x14ac:dyDescent="0.2">
      <c r="A15" s="74"/>
      <c r="B15" s="68" t="s">
        <v>534</v>
      </c>
      <c r="D15" s="336">
        <v>11760</v>
      </c>
      <c r="F15" s="11" t="s">
        <v>535</v>
      </c>
      <c r="G15" s="266"/>
      <c r="H15" s="11" t="s">
        <v>535</v>
      </c>
      <c r="I15" s="266"/>
      <c r="J15" s="383"/>
      <c r="K15" s="266"/>
      <c r="L15" s="44"/>
      <c r="M15" s="266"/>
      <c r="N15" s="44"/>
      <c r="O15" s="266"/>
      <c r="P15" s="44"/>
      <c r="Q15" s="266"/>
      <c r="R15" s="44"/>
      <c r="S15" s="266"/>
    </row>
    <row r="16" spans="1:19" s="10" customFormat="1" x14ac:dyDescent="0.2">
      <c r="A16" s="74"/>
      <c r="B16" s="68" t="s">
        <v>536</v>
      </c>
      <c r="D16" s="336">
        <v>2940</v>
      </c>
      <c r="F16" s="11" t="s">
        <v>535</v>
      </c>
      <c r="G16" s="266"/>
      <c r="H16" s="11" t="s">
        <v>535</v>
      </c>
      <c r="I16" s="266"/>
      <c r="J16" s="383"/>
      <c r="K16" s="266"/>
      <c r="L16" s="44"/>
      <c r="M16" s="266"/>
      <c r="N16" s="44"/>
      <c r="O16" s="266"/>
      <c r="P16" s="44"/>
      <c r="Q16" s="266"/>
      <c r="R16" s="44"/>
      <c r="S16" s="266"/>
    </row>
    <row r="17" spans="1:19" s="10" customFormat="1" x14ac:dyDescent="0.2">
      <c r="A17" s="74"/>
      <c r="B17" s="68" t="s">
        <v>537</v>
      </c>
      <c r="D17" s="336">
        <v>14700</v>
      </c>
      <c r="F17" s="11" t="s">
        <v>535</v>
      </c>
      <c r="G17" s="266"/>
      <c r="H17" s="11" t="s">
        <v>535</v>
      </c>
      <c r="I17" s="266"/>
      <c r="J17" s="383"/>
      <c r="K17" s="266"/>
      <c r="L17" s="44"/>
      <c r="M17" s="266"/>
      <c r="N17" s="44"/>
      <c r="O17" s="266"/>
      <c r="P17" s="44"/>
      <c r="Q17" s="266"/>
      <c r="R17" s="44"/>
      <c r="S17" s="266"/>
    </row>
    <row r="18" spans="1:19" s="10" customFormat="1" x14ac:dyDescent="0.2">
      <c r="A18" s="74"/>
      <c r="B18" s="68" t="s">
        <v>538</v>
      </c>
      <c r="D18" s="334">
        <v>545900</v>
      </c>
      <c r="F18" s="11" t="s">
        <v>535</v>
      </c>
      <c r="G18" s="266"/>
      <c r="H18" s="11" t="s">
        <v>535</v>
      </c>
      <c r="I18" s="266"/>
      <c r="J18" s="383"/>
      <c r="K18" s="266"/>
      <c r="L18" s="44"/>
      <c r="M18" s="266"/>
      <c r="N18" s="44"/>
      <c r="O18" s="266"/>
      <c r="P18" s="44"/>
      <c r="Q18" s="266"/>
      <c r="R18" s="44"/>
      <c r="S18" s="266"/>
    </row>
    <row r="19" spans="1:19" s="10" customFormat="1" x14ac:dyDescent="0.2">
      <c r="A19" s="74"/>
      <c r="B19" s="68" t="s">
        <v>539</v>
      </c>
      <c r="D19" s="11" t="s">
        <v>78</v>
      </c>
      <c r="F19" s="11" t="s">
        <v>207</v>
      </c>
      <c r="G19" s="266"/>
      <c r="H19" s="11" t="s">
        <v>207</v>
      </c>
      <c r="I19" s="266"/>
      <c r="J19" s="383"/>
      <c r="K19" s="266"/>
      <c r="L19" s="44"/>
      <c r="M19" s="266"/>
      <c r="N19" s="44"/>
      <c r="O19" s="266"/>
      <c r="P19" s="44"/>
      <c r="Q19" s="266"/>
      <c r="R19" s="44"/>
      <c r="S19" s="266"/>
    </row>
    <row r="20" spans="1:19" s="10" customFormat="1" x14ac:dyDescent="0.2">
      <c r="A20" s="74"/>
      <c r="B20" s="68" t="s">
        <v>540</v>
      </c>
      <c r="D20" s="11" t="s">
        <v>78</v>
      </c>
      <c r="F20" s="11" t="s">
        <v>207</v>
      </c>
      <c r="G20" s="266"/>
      <c r="H20" s="11" t="s">
        <v>207</v>
      </c>
      <c r="I20" s="266"/>
      <c r="J20" s="383"/>
      <c r="K20" s="266"/>
      <c r="L20" s="44"/>
      <c r="M20" s="266"/>
      <c r="N20" s="44"/>
      <c r="O20" s="266"/>
      <c r="P20" s="44"/>
      <c r="Q20" s="266"/>
      <c r="R20" s="44"/>
      <c r="S20" s="266"/>
    </row>
    <row r="21" spans="1:19" s="10" customFormat="1" ht="60" x14ac:dyDescent="0.2">
      <c r="A21" s="74"/>
      <c r="B21" s="71" t="s">
        <v>541</v>
      </c>
      <c r="D21" s="11" t="s">
        <v>552</v>
      </c>
      <c r="F21" s="11" t="s">
        <v>584</v>
      </c>
      <c r="G21" s="43"/>
      <c r="H21" s="11" t="s">
        <v>831</v>
      </c>
      <c r="I21" s="43"/>
      <c r="J21" s="384"/>
      <c r="K21" s="43"/>
      <c r="L21" s="44"/>
      <c r="M21" s="43"/>
      <c r="N21" s="44"/>
      <c r="O21" s="43"/>
      <c r="P21" s="44"/>
      <c r="Q21" s="43"/>
      <c r="R21" s="44"/>
      <c r="S21" s="43"/>
    </row>
    <row r="22" spans="1:19" s="265" customFormat="1" x14ac:dyDescent="0.2">
      <c r="A22" s="267"/>
    </row>
  </sheetData>
  <mergeCells count="1">
    <mergeCell ref="J7:J21"/>
  </mergeCells>
  <dataValidations count="10">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8" xr:uid="{3B05294D-43E5-47F1-9C89-8C7BA09C507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0" xr:uid="{2CE7703B-3F84-431A-BA36-BA2893D3BD3D}">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1" xr:uid="{93AF7054-0107-47E0-86F7-BF4A5E61FFC9}">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12" xr:uid="{40117CCA-7ED8-4484-848A-AF69E93B7D9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3" xr:uid="{11D2B046-3C27-440D-8644-3FF8C5A945CA}">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4" xr:uid="{30810A9F-6FC6-45BD-9E70-0B351967919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5" xr:uid="{C26927AE-BFA6-4861-8BEC-98FD14102D09}">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16" xr:uid="{11371FAA-AB1E-4347-A1AB-0EF90CFE6CE8}">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7" xr:uid="{9F83AFCB-0CB4-4B3A-9865-8CF7B9257C9F}">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18" xr:uid="{51C236CC-061D-4FF5-97D3-B8AB203099CB}">
      <formula1>2</formula1>
    </dataValidation>
  </dataValidations>
  <hyperlinks>
    <hyperlink ref="B8" r:id="rId1" xr:uid="{D65D155B-A957-0B4E-91E0-0CCEDDA83E18}"/>
  </hyperlinks>
  <pageMargins left="0.7" right="0.7" top="0.75" bottom="0.75" header="0.3" footer="0.3"/>
  <pageSetup paperSize="8"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749B-3E9E-B647-8AEA-6784F9E739CD}">
  <sheetPr codeName="Sheet3"/>
  <dimension ref="A1:S23"/>
  <sheetViews>
    <sheetView zoomScale="90" zoomScaleNormal="90" zoomScalePageLayoutView="80" workbookViewId="0">
      <selection activeCell="D4" sqref="D4"/>
    </sheetView>
  </sheetViews>
  <sheetFormatPr baseColWidth="10" defaultColWidth="10.5" defaultRowHeight="16" x14ac:dyDescent="0.2"/>
  <cols>
    <col min="1" max="1" width="14" style="268" customWidth="1"/>
    <col min="2" max="2" width="48" style="263" customWidth="1"/>
    <col min="3" max="3" width="3" style="263" customWidth="1"/>
    <col min="4" max="4" width="28.33203125" style="263" customWidth="1"/>
    <col min="5" max="5" width="3" style="263" customWidth="1"/>
    <col min="6" max="6" width="35.83203125" style="263" customWidth="1"/>
    <col min="7" max="7" width="3" style="263" customWidth="1"/>
    <col min="8" max="8" width="35.83203125" style="263" customWidth="1"/>
    <col min="9" max="9" width="3" style="263" customWidth="1"/>
    <col min="10" max="10" width="39"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85" t="s">
        <v>94</v>
      </c>
    </row>
    <row r="3" spans="1:19" s="45" customFormat="1" ht="75" x14ac:dyDescent="0.2">
      <c r="A3" s="317" t="s">
        <v>95</v>
      </c>
      <c r="B3" s="62" t="s">
        <v>96</v>
      </c>
      <c r="D3" s="11" t="s">
        <v>588</v>
      </c>
      <c r="F3" s="63"/>
      <c r="H3" s="63"/>
      <c r="J3" s="54"/>
      <c r="L3" s="44"/>
      <c r="N3" s="44"/>
      <c r="P3" s="44"/>
      <c r="R3" s="44"/>
    </row>
    <row r="4" spans="1:19" s="45" customFormat="1" ht="14" x14ac:dyDescent="0.2">
      <c r="A4" s="317"/>
      <c r="B4" s="62"/>
      <c r="D4" s="88"/>
      <c r="F4" s="88"/>
      <c r="H4" s="88"/>
      <c r="J4" s="10"/>
      <c r="L4" s="10"/>
      <c r="N4" s="10"/>
      <c r="P4" s="10"/>
      <c r="R4" s="10"/>
    </row>
    <row r="5" spans="1:19" s="58" customFormat="1" ht="76" x14ac:dyDescent="0.2">
      <c r="A5" s="72"/>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73"/>
      <c r="B6" s="52"/>
      <c r="D6" s="52"/>
      <c r="F6" s="52"/>
      <c r="H6" s="52"/>
      <c r="J6" s="53"/>
      <c r="L6" s="53"/>
      <c r="N6" s="53"/>
      <c r="P6" s="53"/>
      <c r="R6" s="53"/>
    </row>
    <row r="7" spans="1:19" s="10" customFormat="1" ht="14" x14ac:dyDescent="0.2">
      <c r="A7" s="380" t="s">
        <v>106</v>
      </c>
      <c r="B7" s="68" t="s">
        <v>107</v>
      </c>
      <c r="D7" s="31"/>
      <c r="F7" s="31"/>
      <c r="H7" s="31"/>
      <c r="K7" s="19"/>
      <c r="L7" s="19"/>
      <c r="M7" s="19"/>
      <c r="N7" s="19"/>
      <c r="O7" s="19"/>
      <c r="P7" s="19"/>
      <c r="Q7" s="19"/>
      <c r="R7" s="19"/>
      <c r="S7" s="19"/>
    </row>
    <row r="8" spans="1:19" s="10" customFormat="1" ht="34" x14ac:dyDescent="0.2">
      <c r="A8" s="381"/>
      <c r="B8" s="69" t="s">
        <v>108</v>
      </c>
      <c r="D8" s="11" t="s">
        <v>549</v>
      </c>
      <c r="F8" s="332" t="s">
        <v>550</v>
      </c>
      <c r="G8" s="97"/>
      <c r="H8" s="96" t="s">
        <v>833</v>
      </c>
      <c r="J8" s="382"/>
      <c r="K8" s="43"/>
      <c r="L8" s="44"/>
      <c r="M8" s="43"/>
      <c r="N8" s="44"/>
      <c r="O8" s="43"/>
      <c r="P8" s="44"/>
      <c r="Q8" s="43"/>
      <c r="R8" s="44"/>
      <c r="S8" s="43"/>
    </row>
    <row r="9" spans="1:19" s="10" customFormat="1" ht="85" x14ac:dyDescent="0.2">
      <c r="A9" s="381"/>
      <c r="B9" s="69" t="s">
        <v>109</v>
      </c>
      <c r="D9" s="11" t="s">
        <v>549</v>
      </c>
      <c r="F9" s="332" t="s">
        <v>554</v>
      </c>
      <c r="H9" s="96" t="s">
        <v>834</v>
      </c>
      <c r="J9" s="383"/>
      <c r="K9" s="45"/>
      <c r="L9" s="44"/>
      <c r="M9" s="45"/>
      <c r="N9" s="44"/>
      <c r="O9" s="45"/>
      <c r="P9" s="44"/>
      <c r="Q9" s="45"/>
      <c r="R9" s="44"/>
      <c r="S9" s="45"/>
    </row>
    <row r="10" spans="1:19" s="10" customFormat="1" ht="85" x14ac:dyDescent="0.2">
      <c r="A10" s="381"/>
      <c r="B10" s="69" t="s">
        <v>110</v>
      </c>
      <c r="D10" s="11" t="s">
        <v>549</v>
      </c>
      <c r="F10" s="332" t="s">
        <v>555</v>
      </c>
      <c r="H10" s="96" t="s">
        <v>835</v>
      </c>
      <c r="J10" s="383"/>
      <c r="K10" s="43"/>
      <c r="L10" s="44"/>
      <c r="M10" s="43"/>
      <c r="N10" s="44"/>
      <c r="O10" s="43"/>
      <c r="P10" s="44"/>
      <c r="Q10" s="43"/>
      <c r="R10" s="44"/>
      <c r="S10" s="43"/>
    </row>
    <row r="11" spans="1:19" s="10" customFormat="1" ht="34" x14ac:dyDescent="0.2">
      <c r="A11" s="381"/>
      <c r="B11" s="69" t="s">
        <v>111</v>
      </c>
      <c r="D11" s="11" t="s">
        <v>552</v>
      </c>
      <c r="F11" s="332" t="s">
        <v>553</v>
      </c>
      <c r="H11" s="96" t="s">
        <v>835</v>
      </c>
      <c r="J11" s="383"/>
      <c r="K11" s="19"/>
      <c r="L11" s="44"/>
      <c r="M11" s="19"/>
      <c r="N11" s="44"/>
      <c r="O11" s="19"/>
      <c r="P11" s="44"/>
      <c r="Q11" s="19"/>
      <c r="R11" s="44"/>
      <c r="S11" s="19"/>
    </row>
    <row r="12" spans="1:19" s="266" customFormat="1" x14ac:dyDescent="0.2">
      <c r="A12" s="381"/>
      <c r="B12" s="69" t="s">
        <v>112</v>
      </c>
      <c r="D12" s="11" t="s">
        <v>287</v>
      </c>
      <c r="E12" s="10"/>
      <c r="F12" s="11" t="s">
        <v>287</v>
      </c>
      <c r="H12" s="11" t="s">
        <v>287</v>
      </c>
      <c r="I12" s="10"/>
      <c r="J12" s="383"/>
      <c r="K12" s="19"/>
      <c r="L12" s="44"/>
      <c r="M12" s="19"/>
      <c r="N12" s="44"/>
      <c r="O12" s="19"/>
      <c r="P12" s="44"/>
      <c r="Q12" s="19"/>
      <c r="R12" s="44"/>
      <c r="S12" s="19"/>
    </row>
    <row r="13" spans="1:19" s="266" customFormat="1" x14ac:dyDescent="0.2">
      <c r="A13" s="381"/>
      <c r="B13" s="69" t="s">
        <v>113</v>
      </c>
      <c r="D13" s="11" t="s">
        <v>588</v>
      </c>
      <c r="E13" s="10"/>
      <c r="F13" s="96" t="s">
        <v>588</v>
      </c>
      <c r="H13" s="96" t="s">
        <v>588</v>
      </c>
      <c r="I13" s="10"/>
      <c r="J13" s="384"/>
      <c r="K13" s="19"/>
      <c r="L13" s="44"/>
      <c r="M13" s="19"/>
      <c r="N13" s="44"/>
      <c r="O13" s="19"/>
      <c r="P13" s="44"/>
      <c r="Q13" s="19"/>
      <c r="R13" s="44"/>
      <c r="S13" s="19"/>
    </row>
    <row r="14" spans="1:19" s="266" customFormat="1" ht="16" customHeight="1" x14ac:dyDescent="0.2">
      <c r="A14" s="271"/>
      <c r="B14" s="69"/>
      <c r="L14" s="10"/>
      <c r="M14" s="287"/>
      <c r="N14" s="10"/>
      <c r="O14" s="287"/>
      <c r="P14" s="10"/>
      <c r="Q14" s="287"/>
      <c r="R14" s="10"/>
    </row>
    <row r="15" spans="1:19" s="266" customFormat="1" x14ac:dyDescent="0.2">
      <c r="A15" s="380" t="s">
        <v>114</v>
      </c>
      <c r="B15" s="68" t="s">
        <v>107</v>
      </c>
      <c r="C15" s="10"/>
      <c r="D15" s="31"/>
      <c r="E15" s="10"/>
      <c r="F15" s="31"/>
      <c r="G15" s="10"/>
      <c r="H15" s="31"/>
      <c r="I15" s="10"/>
      <c r="J15" s="10"/>
      <c r="L15" s="10"/>
      <c r="M15" s="287"/>
      <c r="N15" s="10"/>
      <c r="O15" s="287"/>
      <c r="P15" s="10"/>
      <c r="Q15" s="287"/>
      <c r="R15" s="10"/>
    </row>
    <row r="16" spans="1:19" s="266" customFormat="1" ht="34" x14ac:dyDescent="0.2">
      <c r="A16" s="381"/>
      <c r="B16" s="69" t="s">
        <v>108</v>
      </c>
      <c r="C16" s="10"/>
      <c r="D16" s="11" t="s">
        <v>552</v>
      </c>
      <c r="E16" s="10"/>
      <c r="F16" s="332" t="s">
        <v>550</v>
      </c>
      <c r="G16" s="10"/>
      <c r="H16" s="96" t="s">
        <v>833</v>
      </c>
      <c r="I16" s="10"/>
      <c r="J16" s="382"/>
      <c r="L16" s="44"/>
      <c r="N16" s="44"/>
      <c r="P16" s="44"/>
      <c r="R16" s="44"/>
    </row>
    <row r="17" spans="1:18" s="266" customFormat="1" ht="85" x14ac:dyDescent="0.2">
      <c r="A17" s="381"/>
      <c r="B17" s="69" t="s">
        <v>109</v>
      </c>
      <c r="C17" s="10"/>
      <c r="D17" s="11" t="s">
        <v>549</v>
      </c>
      <c r="E17" s="10"/>
      <c r="F17" s="332" t="s">
        <v>554</v>
      </c>
      <c r="G17" s="10"/>
      <c r="H17" s="96" t="s">
        <v>836</v>
      </c>
      <c r="I17" s="10"/>
      <c r="J17" s="383"/>
      <c r="L17" s="44"/>
      <c r="N17" s="44"/>
      <c r="P17" s="44"/>
      <c r="R17" s="44"/>
    </row>
    <row r="18" spans="1:18" s="266" customFormat="1" ht="34" x14ac:dyDescent="0.2">
      <c r="A18" s="381"/>
      <c r="B18" s="69" t="s">
        <v>110</v>
      </c>
      <c r="C18" s="10"/>
      <c r="D18" s="11" t="s">
        <v>549</v>
      </c>
      <c r="E18" s="10"/>
      <c r="F18" s="332" t="s">
        <v>551</v>
      </c>
      <c r="G18" s="10"/>
      <c r="H18" s="96" t="s">
        <v>837</v>
      </c>
      <c r="I18" s="10"/>
      <c r="J18" s="383"/>
      <c r="L18" s="44"/>
      <c r="N18" s="44"/>
      <c r="P18" s="44"/>
      <c r="R18" s="44"/>
    </row>
    <row r="19" spans="1:18" s="266" customFormat="1" ht="34" x14ac:dyDescent="0.2">
      <c r="A19" s="381"/>
      <c r="B19" s="69" t="s">
        <v>111</v>
      </c>
      <c r="C19" s="10"/>
      <c r="D19" s="11" t="s">
        <v>552</v>
      </c>
      <c r="E19" s="10"/>
      <c r="F19" s="332" t="s">
        <v>553</v>
      </c>
      <c r="G19" s="10"/>
      <c r="H19" s="96" t="s">
        <v>837</v>
      </c>
      <c r="I19" s="10"/>
      <c r="J19" s="383"/>
      <c r="L19" s="44"/>
      <c r="N19" s="44"/>
      <c r="P19" s="44"/>
      <c r="R19" s="44"/>
    </row>
    <row r="20" spans="1:18" s="266" customFormat="1" x14ac:dyDescent="0.2">
      <c r="A20" s="381"/>
      <c r="B20" s="69" t="s">
        <v>112</v>
      </c>
      <c r="D20" s="11" t="s">
        <v>287</v>
      </c>
      <c r="E20" s="10"/>
      <c r="F20" s="96" t="s">
        <v>287</v>
      </c>
      <c r="H20" s="96" t="s">
        <v>287</v>
      </c>
      <c r="I20" s="10"/>
      <c r="J20" s="383"/>
      <c r="L20" s="44"/>
      <c r="N20" s="44"/>
      <c r="P20" s="44"/>
      <c r="R20" s="44"/>
    </row>
    <row r="21" spans="1:18" s="266" customFormat="1" x14ac:dyDescent="0.2">
      <c r="A21" s="381"/>
      <c r="B21" s="69" t="s">
        <v>113</v>
      </c>
      <c r="D21" s="11" t="s">
        <v>588</v>
      </c>
      <c r="E21" s="10"/>
      <c r="F21" s="96" t="s">
        <v>588</v>
      </c>
      <c r="H21" s="96" t="s">
        <v>588</v>
      </c>
      <c r="I21" s="10"/>
      <c r="J21" s="384"/>
      <c r="L21" s="44"/>
      <c r="N21" s="44"/>
      <c r="P21" s="44"/>
      <c r="R21" s="44"/>
    </row>
    <row r="22" spans="1:18" s="266" customFormat="1" x14ac:dyDescent="0.2">
      <c r="A22" s="271"/>
    </row>
    <row r="23" spans="1:18" s="265" customFormat="1" x14ac:dyDescent="0.2">
      <c r="A23" s="267"/>
    </row>
  </sheetData>
  <mergeCells count="4">
    <mergeCell ref="A7:A13"/>
    <mergeCell ref="A15:A21"/>
    <mergeCell ref="J8:J13"/>
    <mergeCell ref="J16:J21"/>
  </mergeCells>
  <hyperlinks>
    <hyperlink ref="F9" r:id="rId1" display="https://www.energy.gov.tt/about-us/the-organisation/divisions/legal-unit/   " xr:uid="{ECAAE179-11F0-48CE-AEA0-51A2F8C12C09}"/>
    <hyperlink ref="F10" r:id="rId2" display="https://www.energy.gov.tt/model-contracts/" xr:uid="{A9B67B9F-1E76-4954-96A9-EDB12840756B}"/>
    <hyperlink ref="F8" r:id="rId3" xr:uid="{A80D31F9-874D-486B-BB6A-8BF8B3F11EA3}"/>
    <hyperlink ref="F11" r:id="rId4" xr:uid="{07706BBB-FB01-4911-ABFF-A438A8FDFCEE}"/>
    <hyperlink ref="F16" r:id="rId5" xr:uid="{966D280A-9296-446B-9C89-A3B4175BED8F}"/>
    <hyperlink ref="F17" r:id="rId6" display="https://www.energy.gov.tt/about-us/the-organisation/divisions/legal-unit/   " xr:uid="{5428C01B-9C33-4C12-AF49-C148DA8C5879}"/>
    <hyperlink ref="F18" r:id="rId7" xr:uid="{4984FA87-D0C2-4DB1-A866-73FECFBB5CE5}"/>
    <hyperlink ref="F19" r:id="rId8" xr:uid="{0175C4C2-5777-4263-B117-1F6D4C475D1B}"/>
  </hyperlinks>
  <pageMargins left="0.70866141732283505" right="0.70866141732283505" top="0.74803149606299202" bottom="0.74803149606299202" header="0.31496062992126" footer="0.31496062992126"/>
  <pageSetup paperSize="8" orientation="landscape" horizontalDpi="1200" verticalDpi="1200" r:id="rId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F1490-486C-914B-9030-0926582A846F}">
  <sheetPr codeName="Sheet30"/>
  <dimension ref="A1:S13"/>
  <sheetViews>
    <sheetView topLeftCell="A3" zoomScaleNormal="100" workbookViewId="0">
      <selection activeCell="D4" sqref="D4"/>
    </sheetView>
  </sheetViews>
  <sheetFormatPr baseColWidth="10" defaultColWidth="10.5" defaultRowHeight="16" x14ac:dyDescent="0.2"/>
  <cols>
    <col min="1" max="1" width="14.33203125" style="263" customWidth="1"/>
    <col min="2" max="2" width="42.33203125" style="263" customWidth="1"/>
    <col min="3" max="3" width="3" style="263" customWidth="1"/>
    <col min="4" max="4" width="24" style="263" customWidth="1"/>
    <col min="5" max="5" width="3" style="263" customWidth="1"/>
    <col min="6" max="6" width="22.33203125" style="263" customWidth="1"/>
    <col min="7" max="7" width="3" style="263" customWidth="1"/>
    <col min="8" max="8" width="22.33203125"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62" t="s">
        <v>542</v>
      </c>
    </row>
    <row r="3" spans="1:19" s="45" customFormat="1" ht="105" x14ac:dyDescent="0.2">
      <c r="A3" s="317" t="s">
        <v>543</v>
      </c>
      <c r="B3" s="62" t="s">
        <v>544</v>
      </c>
      <c r="D3" s="11" t="s">
        <v>588</v>
      </c>
      <c r="F3" s="63"/>
      <c r="H3" s="63"/>
      <c r="J3" s="54"/>
      <c r="L3" s="44"/>
      <c r="N3" s="44"/>
      <c r="P3" s="44"/>
      <c r="R3" s="44"/>
    </row>
    <row r="4" spans="1:19" s="43" customFormat="1" ht="18" x14ac:dyDescent="0.2">
      <c r="A4" s="61"/>
      <c r="B4" s="52"/>
      <c r="D4" s="52"/>
      <c r="F4" s="52"/>
      <c r="H4" s="52"/>
      <c r="J4" s="53"/>
      <c r="L4" s="53"/>
    </row>
    <row r="5" spans="1:19" s="58" customFormat="1" ht="76"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45" x14ac:dyDescent="0.2">
      <c r="A7" s="317" t="s">
        <v>118</v>
      </c>
      <c r="B7" s="62" t="s">
        <v>545</v>
      </c>
      <c r="D7" s="11" t="s">
        <v>63</v>
      </c>
      <c r="F7" s="63"/>
      <c r="H7" s="63"/>
      <c r="J7" s="54"/>
      <c r="L7" s="44"/>
      <c r="M7" s="43"/>
      <c r="N7" s="44"/>
      <c r="O7" s="43"/>
      <c r="P7" s="44"/>
      <c r="Q7" s="43"/>
      <c r="R7" s="44"/>
    </row>
    <row r="8" spans="1:19" s="43" customFormat="1" ht="18" x14ac:dyDescent="0.2">
      <c r="A8" s="61"/>
      <c r="B8" s="52"/>
      <c r="D8" s="52"/>
      <c r="F8" s="52"/>
      <c r="H8" s="52"/>
      <c r="J8" s="53"/>
      <c r="L8" s="53"/>
      <c r="N8" s="53"/>
      <c r="P8" s="53"/>
      <c r="R8" s="53"/>
    </row>
    <row r="9" spans="1:19" s="10" customFormat="1" ht="18" x14ac:dyDescent="0.2">
      <c r="A9" s="15"/>
      <c r="B9" s="68" t="s">
        <v>107</v>
      </c>
      <c r="D9" s="31"/>
      <c r="F9" s="31"/>
      <c r="G9" s="43"/>
      <c r="H9" s="31"/>
      <c r="I9" s="43"/>
      <c r="K9" s="43"/>
      <c r="M9" s="43"/>
      <c r="O9" s="43"/>
      <c r="Q9" s="43"/>
      <c r="S9" s="43"/>
    </row>
    <row r="10" spans="1:19" s="10" customFormat="1" ht="68" x14ac:dyDescent="0.2">
      <c r="A10" s="15"/>
      <c r="B10" s="26" t="s">
        <v>546</v>
      </c>
      <c r="D10" s="11" t="s">
        <v>552</v>
      </c>
      <c r="F10" s="343" t="s">
        <v>563</v>
      </c>
      <c r="G10" s="45"/>
      <c r="H10" s="11" t="s">
        <v>832</v>
      </c>
      <c r="I10" s="45"/>
      <c r="J10" s="382"/>
      <c r="K10" s="45"/>
      <c r="L10" s="44"/>
      <c r="M10" s="45"/>
      <c r="N10" s="44"/>
      <c r="O10" s="45"/>
      <c r="P10" s="44"/>
      <c r="Q10" s="45"/>
      <c r="R10" s="44"/>
      <c r="S10" s="45"/>
    </row>
    <row r="11" spans="1:19" s="10" customFormat="1" ht="68" x14ac:dyDescent="0.2">
      <c r="A11" s="15"/>
      <c r="B11" s="26" t="s">
        <v>547</v>
      </c>
      <c r="D11" s="11" t="s">
        <v>552</v>
      </c>
      <c r="F11" s="343" t="s">
        <v>564</v>
      </c>
      <c r="G11" s="43"/>
      <c r="H11" s="11" t="s">
        <v>832</v>
      </c>
      <c r="I11" s="43"/>
      <c r="J11" s="383"/>
      <c r="K11" s="43"/>
      <c r="L11" s="44"/>
      <c r="M11" s="43"/>
      <c r="N11" s="44"/>
      <c r="O11" s="43"/>
      <c r="P11" s="44"/>
      <c r="Q11" s="43"/>
      <c r="R11" s="44"/>
      <c r="S11" s="43"/>
    </row>
    <row r="12" spans="1:19" s="10" customFormat="1" ht="45" x14ac:dyDescent="0.2">
      <c r="A12" s="15"/>
      <c r="B12" s="26" t="s">
        <v>548</v>
      </c>
      <c r="D12" s="11" t="s">
        <v>552</v>
      </c>
      <c r="F12" s="11" t="s">
        <v>565</v>
      </c>
      <c r="G12" s="45"/>
      <c r="H12" s="11" t="s">
        <v>832</v>
      </c>
      <c r="I12" s="45"/>
      <c r="J12" s="384"/>
      <c r="K12" s="45"/>
      <c r="L12" s="44"/>
      <c r="M12" s="45"/>
      <c r="N12" s="44"/>
      <c r="O12" s="45"/>
      <c r="P12" s="44"/>
      <c r="Q12" s="45"/>
      <c r="R12" s="44"/>
      <c r="S12" s="45"/>
    </row>
    <row r="13" spans="1:19" s="265" customFormat="1" x14ac:dyDescent="0.2">
      <c r="A13" s="264"/>
    </row>
  </sheetData>
  <mergeCells count="1">
    <mergeCell ref="J10:J12"/>
  </mergeCells>
  <hyperlinks>
    <hyperlink ref="F10" r:id="rId1" xr:uid="{FFDE6F23-82A7-E446-9ECB-F5B7B02D02BB}"/>
    <hyperlink ref="F11" r:id="rId2" xr:uid="{8F360C9F-F304-5E46-B3BD-DD772304872F}"/>
  </hyperlinks>
  <pageMargins left="0.7" right="0.7" top="0.75" bottom="0.75" header="0.3" footer="0.3"/>
  <pageSetup paperSize="8" orientation="landscape"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0701-92D3-BE4C-841F-0776CCF83960}">
  <sheetPr codeName="Sheet4"/>
  <dimension ref="A1:S33"/>
  <sheetViews>
    <sheetView zoomScaleNormal="100" workbookViewId="0">
      <selection activeCell="H32" sqref="H32"/>
    </sheetView>
  </sheetViews>
  <sheetFormatPr baseColWidth="10" defaultColWidth="10.5" defaultRowHeight="16" x14ac:dyDescent="0.2"/>
  <cols>
    <col min="1" max="1" width="13" style="268" customWidth="1"/>
    <col min="2" max="2" width="69" style="282" customWidth="1"/>
    <col min="3" max="3" width="3.5" style="263" customWidth="1"/>
    <col min="4" max="4" width="29" style="263" customWidth="1"/>
    <col min="5" max="5" width="3.5" style="263" customWidth="1"/>
    <col min="6" max="6" width="20.5" style="263" customWidth="1"/>
    <col min="7" max="7" width="3.5" style="263" customWidth="1"/>
    <col min="8" max="8" width="20.5" style="263" customWidth="1"/>
    <col min="9" max="9" width="3.5" style="263" customWidth="1"/>
    <col min="10" max="10" width="44"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85" t="s">
        <v>115</v>
      </c>
    </row>
    <row r="3" spans="1:19" s="45" customFormat="1" ht="75" x14ac:dyDescent="0.2">
      <c r="A3" s="317" t="s">
        <v>116</v>
      </c>
      <c r="B3" s="62" t="s">
        <v>117</v>
      </c>
      <c r="D3" s="11" t="s">
        <v>588</v>
      </c>
      <c r="F3" s="63"/>
      <c r="H3" s="63"/>
      <c r="J3" s="54"/>
      <c r="L3" s="44"/>
      <c r="N3" s="44"/>
      <c r="P3" s="44"/>
      <c r="R3" s="44"/>
    </row>
    <row r="4" spans="1:19" s="43" customFormat="1" ht="18" x14ac:dyDescent="0.2">
      <c r="A4" s="73"/>
      <c r="B4" s="52"/>
      <c r="D4" s="52"/>
      <c r="F4" s="52"/>
      <c r="H4" s="52"/>
      <c r="J4" s="53"/>
      <c r="L4" s="53"/>
      <c r="N4" s="53"/>
      <c r="P4" s="53"/>
      <c r="R4" s="53"/>
    </row>
    <row r="5" spans="1:19" s="50" customFormat="1" ht="76" x14ac:dyDescent="0.2">
      <c r="A5" s="89"/>
      <c r="B5" s="90" t="s">
        <v>97</v>
      </c>
      <c r="D5" s="90" t="s">
        <v>98</v>
      </c>
      <c r="F5" s="90" t="s">
        <v>99</v>
      </c>
      <c r="H5" s="90" t="s">
        <v>100</v>
      </c>
      <c r="I5" s="58"/>
      <c r="J5" s="51" t="s">
        <v>101</v>
      </c>
      <c r="L5" s="51" t="s">
        <v>102</v>
      </c>
      <c r="N5" s="51" t="s">
        <v>103</v>
      </c>
      <c r="P5" s="51" t="s">
        <v>104</v>
      </c>
      <c r="R5" s="51" t="s">
        <v>105</v>
      </c>
    </row>
    <row r="6" spans="1:19" s="43" customFormat="1" ht="18" x14ac:dyDescent="0.2">
      <c r="A6" s="73"/>
      <c r="B6" s="52"/>
      <c r="D6" s="52"/>
      <c r="F6" s="52"/>
      <c r="H6" s="52"/>
      <c r="J6" s="53"/>
      <c r="L6" s="53"/>
      <c r="N6" s="53"/>
      <c r="P6" s="53"/>
      <c r="R6" s="53"/>
    </row>
    <row r="7" spans="1:19" s="45" customFormat="1" ht="45" x14ac:dyDescent="0.2">
      <c r="A7" s="317" t="s">
        <v>118</v>
      </c>
      <c r="B7" s="62" t="s">
        <v>119</v>
      </c>
      <c r="D7" s="11" t="s">
        <v>567</v>
      </c>
      <c r="F7" s="63"/>
      <c r="H7" s="63"/>
      <c r="J7" s="54"/>
      <c r="L7" s="44"/>
      <c r="N7" s="44"/>
    </row>
    <row r="8" spans="1:19" s="43" customFormat="1" ht="18" x14ac:dyDescent="0.2">
      <c r="A8" s="73"/>
      <c r="B8" s="52"/>
      <c r="D8" s="52"/>
      <c r="F8" s="52"/>
      <c r="H8" s="52"/>
      <c r="J8" s="53"/>
      <c r="L8" s="53"/>
      <c r="N8" s="53"/>
    </row>
    <row r="9" spans="1:19" s="19" customFormat="1" ht="18" x14ac:dyDescent="0.2">
      <c r="A9" s="385" t="s">
        <v>106</v>
      </c>
      <c r="B9" s="91" t="s">
        <v>107</v>
      </c>
      <c r="D9" s="31"/>
      <c r="F9" s="31"/>
      <c r="H9" s="31"/>
      <c r="L9" s="44"/>
      <c r="M9" s="43"/>
      <c r="N9" s="44"/>
      <c r="O9" s="43"/>
      <c r="P9" s="44"/>
      <c r="Q9" s="43"/>
      <c r="R9" s="44"/>
    </row>
    <row r="10" spans="1:19" s="19" customFormat="1" ht="51" x14ac:dyDescent="0.2">
      <c r="A10" s="385"/>
      <c r="B10" s="92" t="s">
        <v>120</v>
      </c>
      <c r="D10" s="11">
        <v>1</v>
      </c>
      <c r="F10" s="343" t="s">
        <v>592</v>
      </c>
      <c r="H10" s="11" t="s">
        <v>838</v>
      </c>
      <c r="J10" s="387"/>
      <c r="K10" s="43"/>
      <c r="L10" s="44"/>
      <c r="M10" s="43"/>
      <c r="N10" s="44"/>
      <c r="O10" s="43"/>
      <c r="P10" s="44"/>
      <c r="Q10" s="43"/>
      <c r="R10" s="44"/>
      <c r="S10" s="43"/>
    </row>
    <row r="11" spans="1:19" s="19" customFormat="1" ht="102" x14ac:dyDescent="0.2">
      <c r="A11" s="386"/>
      <c r="B11" s="91" t="s">
        <v>121</v>
      </c>
      <c r="D11" s="11" t="s">
        <v>552</v>
      </c>
      <c r="F11" s="332" t="s">
        <v>593</v>
      </c>
      <c r="H11" s="96" t="s">
        <v>839</v>
      </c>
      <c r="J11" s="388"/>
      <c r="K11" s="45"/>
      <c r="L11" s="44"/>
      <c r="M11" s="45"/>
      <c r="N11" s="44"/>
      <c r="O11" s="45"/>
      <c r="P11" s="44"/>
      <c r="Q11" s="45"/>
      <c r="R11" s="44"/>
      <c r="S11" s="45"/>
    </row>
    <row r="12" spans="1:19" s="19" customFormat="1" ht="18" x14ac:dyDescent="0.2">
      <c r="A12" s="386"/>
      <c r="B12" s="91" t="s">
        <v>122</v>
      </c>
      <c r="D12" s="11" t="s">
        <v>568</v>
      </c>
      <c r="F12" s="332" t="s">
        <v>568</v>
      </c>
      <c r="H12" s="96" t="s">
        <v>568</v>
      </c>
      <c r="J12" s="388"/>
      <c r="K12" s="43"/>
      <c r="L12" s="44"/>
      <c r="M12" s="43"/>
      <c r="N12" s="44"/>
      <c r="O12" s="43"/>
      <c r="P12" s="44"/>
      <c r="Q12" s="43"/>
      <c r="R12" s="44"/>
      <c r="S12" s="43"/>
    </row>
    <row r="13" spans="1:19" s="19" customFormat="1" ht="30" x14ac:dyDescent="0.2">
      <c r="A13" s="386"/>
      <c r="B13" s="93" t="s">
        <v>123</v>
      </c>
      <c r="D13" s="11" t="s">
        <v>287</v>
      </c>
      <c r="F13" s="11" t="s">
        <v>287</v>
      </c>
      <c r="H13" s="11" t="s">
        <v>287</v>
      </c>
      <c r="J13" s="388"/>
      <c r="L13" s="44"/>
      <c r="N13" s="44"/>
      <c r="P13" s="44"/>
      <c r="R13" s="44"/>
    </row>
    <row r="14" spans="1:19" s="19" customFormat="1" ht="15" x14ac:dyDescent="0.2">
      <c r="A14" s="386"/>
      <c r="B14" s="94" t="s">
        <v>124</v>
      </c>
      <c r="D14" s="11" t="s">
        <v>287</v>
      </c>
      <c r="F14" s="11" t="s">
        <v>287</v>
      </c>
      <c r="H14" s="11" t="s">
        <v>287</v>
      </c>
      <c r="J14" s="388"/>
      <c r="L14" s="44"/>
      <c r="N14" s="44"/>
      <c r="P14" s="44"/>
      <c r="R14" s="44"/>
    </row>
    <row r="15" spans="1:19" s="19" customFormat="1" ht="15" x14ac:dyDescent="0.2">
      <c r="A15" s="386"/>
      <c r="B15" s="93" t="s">
        <v>125</v>
      </c>
      <c r="D15" s="11" t="s">
        <v>287</v>
      </c>
      <c r="F15" s="11" t="s">
        <v>287</v>
      </c>
      <c r="H15" s="11" t="s">
        <v>287</v>
      </c>
      <c r="J15" s="388"/>
      <c r="L15" s="44"/>
      <c r="N15" s="44"/>
      <c r="P15" s="44"/>
      <c r="R15" s="44"/>
    </row>
    <row r="16" spans="1:19" s="19" customFormat="1" x14ac:dyDescent="0.2">
      <c r="A16" s="386"/>
      <c r="B16" s="91" t="s">
        <v>126</v>
      </c>
      <c r="D16" s="11" t="s">
        <v>287</v>
      </c>
      <c r="F16" s="11" t="s">
        <v>287</v>
      </c>
      <c r="H16" s="11" t="s">
        <v>287</v>
      </c>
      <c r="J16" s="388"/>
      <c r="K16" s="266"/>
      <c r="L16" s="44"/>
      <c r="M16" s="266"/>
      <c r="N16" s="44"/>
      <c r="O16" s="266"/>
      <c r="P16" s="44"/>
      <c r="Q16" s="266"/>
      <c r="R16" s="44"/>
      <c r="S16" s="266"/>
    </row>
    <row r="17" spans="1:19" s="19" customFormat="1" x14ac:dyDescent="0.2">
      <c r="A17" s="386"/>
      <c r="B17" s="91" t="s">
        <v>122</v>
      </c>
      <c r="D17" s="11" t="s">
        <v>287</v>
      </c>
      <c r="F17" s="11" t="s">
        <v>287</v>
      </c>
      <c r="H17" s="11" t="s">
        <v>287</v>
      </c>
      <c r="J17" s="388"/>
      <c r="K17" s="266"/>
      <c r="L17" s="44"/>
      <c r="M17" s="266"/>
      <c r="N17" s="44"/>
      <c r="O17" s="266"/>
      <c r="P17" s="44"/>
      <c r="Q17" s="266"/>
      <c r="R17" s="44"/>
      <c r="S17" s="266"/>
    </row>
    <row r="18" spans="1:19" s="19" customFormat="1" ht="30" x14ac:dyDescent="0.2">
      <c r="A18" s="386"/>
      <c r="B18" s="93" t="s">
        <v>127</v>
      </c>
      <c r="D18" s="11" t="s">
        <v>287</v>
      </c>
      <c r="F18" s="96" t="s">
        <v>287</v>
      </c>
      <c r="H18" s="96" t="s">
        <v>287</v>
      </c>
      <c r="J18" s="388"/>
      <c r="K18" s="266"/>
      <c r="L18" s="44"/>
      <c r="M18" s="266"/>
      <c r="N18" s="44"/>
      <c r="O18" s="266"/>
      <c r="P18" s="44"/>
      <c r="Q18" s="266"/>
      <c r="R18" s="44"/>
      <c r="S18" s="266"/>
    </row>
    <row r="19" spans="1:19" s="19" customFormat="1" x14ac:dyDescent="0.2">
      <c r="A19" s="386"/>
      <c r="B19" s="91" t="s">
        <v>128</v>
      </c>
      <c r="D19" s="11" t="s">
        <v>568</v>
      </c>
      <c r="F19" s="96" t="s">
        <v>568</v>
      </c>
      <c r="H19" s="96" t="s">
        <v>568</v>
      </c>
      <c r="J19" s="389"/>
      <c r="K19" s="266"/>
      <c r="L19" s="44"/>
      <c r="M19" s="266"/>
      <c r="N19" s="44"/>
      <c r="O19" s="266"/>
      <c r="P19" s="44"/>
      <c r="Q19" s="266"/>
      <c r="R19" s="44"/>
      <c r="S19" s="266"/>
    </row>
    <row r="20" spans="1:19" s="290" customFormat="1" ht="156" customHeight="1" x14ac:dyDescent="0.2">
      <c r="A20" s="289"/>
      <c r="B20" s="290" t="s">
        <v>129</v>
      </c>
      <c r="K20" s="287"/>
      <c r="L20" s="10"/>
      <c r="M20" s="287"/>
      <c r="N20" s="10"/>
      <c r="O20" s="287"/>
      <c r="P20" s="10"/>
      <c r="Q20" s="287"/>
      <c r="R20" s="10"/>
      <c r="S20" s="287"/>
    </row>
    <row r="21" spans="1:19" s="288" customFormat="1" x14ac:dyDescent="0.2">
      <c r="A21" s="385" t="s">
        <v>114</v>
      </c>
      <c r="B21" s="91" t="s">
        <v>107</v>
      </c>
      <c r="C21" s="19"/>
      <c r="D21" s="31"/>
      <c r="E21" s="19"/>
      <c r="F21" s="31"/>
      <c r="G21" s="19"/>
      <c r="H21" s="31"/>
      <c r="I21" s="19"/>
      <c r="J21" s="42"/>
      <c r="K21" s="266"/>
      <c r="L21" s="44"/>
      <c r="M21" s="266"/>
      <c r="N21" s="44"/>
      <c r="O21" s="266"/>
      <c r="P21" s="44"/>
      <c r="Q21" s="266"/>
      <c r="R21" s="44"/>
      <c r="S21" s="266"/>
    </row>
    <row r="22" spans="1:19" s="288" customFormat="1" ht="45" x14ac:dyDescent="0.2">
      <c r="A22" s="385"/>
      <c r="B22" s="92" t="s">
        <v>120</v>
      </c>
      <c r="C22" s="19"/>
      <c r="D22" s="11">
        <v>0</v>
      </c>
      <c r="E22" s="19"/>
      <c r="F22" s="11" t="s">
        <v>592</v>
      </c>
      <c r="G22" s="19"/>
      <c r="H22" s="11" t="s">
        <v>590</v>
      </c>
      <c r="I22" s="19"/>
      <c r="J22" s="42"/>
      <c r="K22" s="266"/>
      <c r="L22" s="44"/>
      <c r="M22" s="266"/>
      <c r="N22" s="44"/>
      <c r="O22" s="266"/>
      <c r="P22" s="44"/>
      <c r="Q22" s="266"/>
      <c r="R22" s="44"/>
      <c r="S22" s="266"/>
    </row>
    <row r="23" spans="1:19" s="288" customFormat="1" x14ac:dyDescent="0.2">
      <c r="A23" s="386"/>
      <c r="B23" s="91" t="s">
        <v>121</v>
      </c>
      <c r="C23" s="19"/>
      <c r="D23" s="11" t="s">
        <v>577</v>
      </c>
      <c r="E23" s="19"/>
      <c r="F23" s="96" t="s">
        <v>588</v>
      </c>
      <c r="G23" s="19"/>
      <c r="H23" s="96" t="s">
        <v>840</v>
      </c>
      <c r="I23" s="19"/>
      <c r="J23" s="42"/>
      <c r="K23" s="266"/>
      <c r="L23" s="44"/>
      <c r="M23" s="266"/>
      <c r="N23" s="44"/>
      <c r="O23" s="266"/>
      <c r="P23" s="44"/>
      <c r="Q23" s="266"/>
      <c r="R23" s="44"/>
      <c r="S23" s="266"/>
    </row>
    <row r="24" spans="1:19" s="288" customFormat="1" ht="85" x14ac:dyDescent="0.2">
      <c r="A24" s="386"/>
      <c r="B24" s="91" t="s">
        <v>122</v>
      </c>
      <c r="C24" s="19"/>
      <c r="D24" s="11" t="s">
        <v>552</v>
      </c>
      <c r="E24" s="19"/>
      <c r="F24" s="332" t="s">
        <v>594</v>
      </c>
      <c r="G24" s="19"/>
      <c r="H24" s="96" t="s">
        <v>588</v>
      </c>
      <c r="I24" s="19"/>
      <c r="J24" s="42"/>
      <c r="K24" s="266"/>
      <c r="L24" s="44"/>
      <c r="M24" s="266"/>
      <c r="N24" s="44"/>
      <c r="O24" s="266"/>
      <c r="P24" s="44"/>
      <c r="Q24" s="266"/>
      <c r="R24" s="44"/>
      <c r="S24" s="266"/>
    </row>
    <row r="25" spans="1:19" s="288" customFormat="1" ht="30" x14ac:dyDescent="0.2">
      <c r="A25" s="386"/>
      <c r="B25" s="93" t="s">
        <v>123</v>
      </c>
      <c r="C25" s="19"/>
      <c r="D25" s="11" t="s">
        <v>556</v>
      </c>
      <c r="E25" s="19"/>
      <c r="F25" s="96" t="s">
        <v>590</v>
      </c>
      <c r="G25" s="19"/>
      <c r="H25" s="96" t="s">
        <v>590</v>
      </c>
      <c r="I25" s="19"/>
      <c r="J25" s="42"/>
      <c r="K25" s="266"/>
      <c r="L25" s="44"/>
      <c r="M25" s="266"/>
      <c r="N25" s="44"/>
      <c r="O25" s="266"/>
      <c r="P25" s="44"/>
      <c r="Q25" s="266"/>
      <c r="R25" s="44"/>
      <c r="S25" s="266"/>
    </row>
    <row r="26" spans="1:19" s="288" customFormat="1" x14ac:dyDescent="0.2">
      <c r="A26" s="386"/>
      <c r="B26" s="94" t="s">
        <v>124</v>
      </c>
      <c r="C26" s="19"/>
      <c r="D26" s="11">
        <v>1</v>
      </c>
      <c r="E26" s="19"/>
      <c r="F26" s="96" t="s">
        <v>590</v>
      </c>
      <c r="G26" s="19"/>
      <c r="H26" s="96" t="s">
        <v>841</v>
      </c>
      <c r="I26" s="19"/>
      <c r="J26" s="42"/>
      <c r="K26" s="266"/>
      <c r="L26" s="44"/>
      <c r="M26" s="266"/>
      <c r="N26" s="44"/>
      <c r="O26" s="266"/>
      <c r="P26" s="44"/>
      <c r="Q26" s="266"/>
      <c r="R26" s="44"/>
      <c r="S26" s="266"/>
    </row>
    <row r="27" spans="1:19" s="288" customFormat="1" x14ac:dyDescent="0.2">
      <c r="A27" s="386"/>
      <c r="B27" s="93" t="s">
        <v>125</v>
      </c>
      <c r="C27" s="19"/>
      <c r="D27" s="11" t="s">
        <v>595</v>
      </c>
      <c r="E27" s="19"/>
      <c r="F27" s="96" t="s">
        <v>595</v>
      </c>
      <c r="G27" s="19"/>
      <c r="H27" s="96" t="s">
        <v>595</v>
      </c>
      <c r="I27" s="19"/>
      <c r="J27" s="42"/>
      <c r="K27" s="266"/>
      <c r="L27" s="44"/>
      <c r="M27" s="266"/>
      <c r="N27" s="44"/>
      <c r="O27" s="266"/>
      <c r="P27" s="44"/>
      <c r="Q27" s="266"/>
      <c r="R27" s="44"/>
      <c r="S27" s="266"/>
    </row>
    <row r="28" spans="1:19" s="288" customFormat="1" ht="17" x14ac:dyDescent="0.2">
      <c r="A28" s="386"/>
      <c r="B28" s="91" t="s">
        <v>126</v>
      </c>
      <c r="C28" s="19"/>
      <c r="D28" s="11" t="s">
        <v>588</v>
      </c>
      <c r="E28" s="19"/>
      <c r="F28" s="332" t="s">
        <v>588</v>
      </c>
      <c r="G28" s="19"/>
      <c r="H28" s="96" t="s">
        <v>588</v>
      </c>
      <c r="I28" s="19"/>
      <c r="J28" s="42"/>
      <c r="K28" s="266"/>
      <c r="L28" s="44"/>
      <c r="M28" s="266"/>
      <c r="N28" s="44"/>
      <c r="O28" s="266"/>
      <c r="P28" s="44"/>
      <c r="Q28" s="266"/>
      <c r="R28" s="44"/>
      <c r="S28" s="266"/>
    </row>
    <row r="29" spans="1:19" s="288" customFormat="1" x14ac:dyDescent="0.2">
      <c r="A29" s="386"/>
      <c r="B29" s="91" t="s">
        <v>122</v>
      </c>
      <c r="C29" s="19"/>
      <c r="D29" s="11" t="s">
        <v>588</v>
      </c>
      <c r="E29" s="19"/>
      <c r="F29" s="333" t="s">
        <v>588</v>
      </c>
      <c r="G29" s="19"/>
      <c r="H29" s="96" t="s">
        <v>588</v>
      </c>
      <c r="I29" s="19"/>
      <c r="J29" s="42"/>
      <c r="K29" s="266"/>
      <c r="L29" s="44"/>
      <c r="M29" s="266"/>
      <c r="N29" s="44"/>
      <c r="O29" s="266"/>
      <c r="P29" s="44"/>
      <c r="Q29" s="266"/>
      <c r="R29" s="44"/>
      <c r="S29" s="266"/>
    </row>
    <row r="30" spans="1:19" s="288" customFormat="1" ht="30" x14ac:dyDescent="0.2">
      <c r="A30" s="386"/>
      <c r="B30" s="93" t="s">
        <v>127</v>
      </c>
      <c r="C30" s="19"/>
      <c r="D30" s="11" t="s">
        <v>287</v>
      </c>
      <c r="E30" s="19"/>
      <c r="F30" s="96" t="s">
        <v>578</v>
      </c>
      <c r="G30" s="19"/>
      <c r="H30" s="96" t="s">
        <v>287</v>
      </c>
      <c r="I30" s="19"/>
      <c r="J30" s="42"/>
      <c r="K30" s="266"/>
      <c r="L30" s="44"/>
      <c r="M30" s="266"/>
      <c r="N30" s="44"/>
      <c r="O30" s="266"/>
      <c r="P30" s="44"/>
      <c r="Q30" s="266"/>
      <c r="R30" s="44"/>
      <c r="S30" s="266"/>
    </row>
    <row r="31" spans="1:19" s="288" customFormat="1" ht="85" x14ac:dyDescent="0.2">
      <c r="A31" s="386"/>
      <c r="B31" s="91" t="s">
        <v>128</v>
      </c>
      <c r="C31" s="19"/>
      <c r="D31" s="11" t="s">
        <v>549</v>
      </c>
      <c r="E31" s="19"/>
      <c r="F31" s="332" t="s">
        <v>596</v>
      </c>
      <c r="G31" s="19"/>
      <c r="H31" s="96" t="s">
        <v>842</v>
      </c>
      <c r="I31" s="19"/>
      <c r="J31" s="42"/>
      <c r="K31" s="266"/>
      <c r="L31" s="44"/>
      <c r="M31" s="266"/>
      <c r="N31" s="44"/>
      <c r="O31" s="266"/>
      <c r="P31" s="44"/>
      <c r="Q31" s="266"/>
      <c r="R31" s="44"/>
      <c r="S31" s="266"/>
    </row>
    <row r="32" spans="1:19" s="288" customFormat="1" ht="152.25" customHeight="1" x14ac:dyDescent="0.2">
      <c r="A32" s="291"/>
      <c r="B32" s="288" t="s">
        <v>129</v>
      </c>
      <c r="K32" s="266"/>
      <c r="L32" s="266"/>
      <c r="M32" s="266"/>
      <c r="N32" s="266"/>
      <c r="O32" s="266"/>
      <c r="P32" s="266"/>
      <c r="Q32" s="266"/>
      <c r="R32" s="266"/>
      <c r="S32" s="266"/>
    </row>
    <row r="33" spans="1:2" s="265" customFormat="1" x14ac:dyDescent="0.2">
      <c r="A33" s="267"/>
      <c r="B33" s="284"/>
    </row>
  </sheetData>
  <mergeCells count="3">
    <mergeCell ref="A9:A19"/>
    <mergeCell ref="A21:A31"/>
    <mergeCell ref="J10:J19"/>
  </mergeCells>
  <hyperlinks>
    <hyperlink ref="F28" r:id="rId1" display="http://www.energy.gov.tt/wp-content/uploads/2013/11/Bid_Round_Prequalifaication_Criteria.pdf" xr:uid="{91F356FC-07AA-4C8F-93C5-D66BAEF82A55}"/>
    <hyperlink ref="F29" r:id="rId2" display="https://www.energy.gov.tt/prequalification-criteria-for-participation-in-competitive-bid-round/" xr:uid="{68CFBF14-7CE2-40F8-B86D-30B8EFD0F7F4}"/>
    <hyperlink ref="F10" r:id="rId3" xr:uid="{F4E9DAD2-10E0-CD47-B44F-CAD089290288}"/>
    <hyperlink ref="F11" r:id="rId4" xr:uid="{AA49BFDC-BF4B-B24F-8860-4DEBC8CC315F}"/>
    <hyperlink ref="F24" r:id="rId5" xr:uid="{5120E13D-9CB8-574A-9344-8B06497DAC05}"/>
    <hyperlink ref="F31" r:id="rId6" xr:uid="{D038545E-5DC1-104B-BD97-73DA0A1D105E}"/>
  </hyperlinks>
  <pageMargins left="0.70866141732283505" right="0.70866141732283505" top="0.74803149606299202" bottom="0.74803149606299202" header="0.31496062992126" footer="0.31496062992126"/>
  <pageSetup paperSize="8" orientation="landscape" horizontalDpi="1200" verticalDpi="120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A4ED-E0C5-DF4D-986A-BF8B7C33AC58}">
  <sheetPr codeName="Sheet5"/>
  <dimension ref="A1:S22"/>
  <sheetViews>
    <sheetView zoomScale="96" zoomScaleNormal="96" workbookViewId="0">
      <selection activeCell="D3" sqref="D3"/>
    </sheetView>
  </sheetViews>
  <sheetFormatPr baseColWidth="10" defaultColWidth="10.5" defaultRowHeight="16" x14ac:dyDescent="0.2"/>
  <cols>
    <col min="1" max="1" width="12" style="263" customWidth="1"/>
    <col min="2" max="2" width="41" style="280" customWidth="1"/>
    <col min="3" max="3" width="3.5" style="263" customWidth="1"/>
    <col min="4" max="4" width="39.33203125" style="263" customWidth="1"/>
    <col min="5" max="5" width="3.5" style="263" customWidth="1"/>
    <col min="6" max="6" width="37" style="263" customWidth="1"/>
    <col min="7" max="7" width="3.5" style="263" customWidth="1"/>
    <col min="8" max="8" width="37" style="263" customWidth="1"/>
    <col min="9" max="9" width="3.5" style="263" customWidth="1"/>
    <col min="10" max="10" width="54"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85" t="s">
        <v>130</v>
      </c>
    </row>
    <row r="3" spans="1:19" s="45" customFormat="1" ht="70" customHeight="1" x14ac:dyDescent="0.2">
      <c r="A3" s="317" t="s">
        <v>131</v>
      </c>
      <c r="B3" s="62" t="s">
        <v>132</v>
      </c>
      <c r="D3" s="11" t="s">
        <v>588</v>
      </c>
      <c r="F3" s="63"/>
      <c r="H3" s="63"/>
      <c r="J3" s="54"/>
      <c r="L3" s="44"/>
      <c r="N3" s="44"/>
      <c r="P3" s="44"/>
      <c r="R3" s="44"/>
    </row>
    <row r="4" spans="1:19" s="43" customFormat="1" ht="18" x14ac:dyDescent="0.2">
      <c r="A4" s="61"/>
      <c r="B4" s="52"/>
      <c r="D4" s="52"/>
      <c r="F4" s="52"/>
      <c r="H4" s="52"/>
      <c r="J4" s="53"/>
      <c r="L4" s="53"/>
      <c r="N4" s="53"/>
      <c r="P4" s="53"/>
      <c r="R4" s="53"/>
    </row>
    <row r="5" spans="1:19" s="58" customFormat="1" ht="104.25" customHeight="1" x14ac:dyDescent="0.2">
      <c r="A5" s="56"/>
      <c r="B5" s="95"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10" customFormat="1" ht="37" customHeight="1" x14ac:dyDescent="0.2">
      <c r="A7" s="380" t="s">
        <v>106</v>
      </c>
      <c r="B7" s="19" t="s">
        <v>133</v>
      </c>
      <c r="D7" s="11" t="s">
        <v>552</v>
      </c>
      <c r="F7" s="96" t="s">
        <v>557</v>
      </c>
      <c r="G7" s="19"/>
      <c r="H7" s="96" t="s">
        <v>838</v>
      </c>
      <c r="I7" s="19"/>
      <c r="J7" s="387"/>
      <c r="K7" s="19"/>
      <c r="L7" s="44"/>
      <c r="M7" s="43"/>
      <c r="N7" s="44"/>
      <c r="O7" s="43"/>
      <c r="P7" s="44"/>
      <c r="Q7" s="43"/>
      <c r="R7" s="44"/>
      <c r="S7" s="19"/>
    </row>
    <row r="8" spans="1:19" s="10" customFormat="1" ht="37" customHeight="1" x14ac:dyDescent="0.2">
      <c r="A8" s="380"/>
      <c r="B8" s="19" t="s">
        <v>134</v>
      </c>
      <c r="D8" s="11" t="s">
        <v>549</v>
      </c>
      <c r="F8" s="96" t="s">
        <v>557</v>
      </c>
      <c r="G8" s="19"/>
      <c r="H8" s="96" t="s">
        <v>838</v>
      </c>
      <c r="I8" s="19"/>
      <c r="J8" s="388"/>
      <c r="K8" s="43"/>
      <c r="L8" s="44"/>
      <c r="M8" s="43"/>
      <c r="N8" s="44"/>
      <c r="O8" s="43"/>
      <c r="P8" s="44"/>
      <c r="Q8" s="43"/>
      <c r="R8" s="44"/>
      <c r="S8" s="43"/>
    </row>
    <row r="9" spans="1:19" s="10" customFormat="1" ht="37" customHeight="1" x14ac:dyDescent="0.2">
      <c r="A9" s="380"/>
      <c r="B9" s="19" t="s">
        <v>135</v>
      </c>
      <c r="D9" s="11" t="s">
        <v>549</v>
      </c>
      <c r="F9" s="96" t="s">
        <v>557</v>
      </c>
      <c r="G9" s="19"/>
      <c r="H9" s="96" t="s">
        <v>838</v>
      </c>
      <c r="I9" s="19"/>
      <c r="J9" s="388"/>
      <c r="K9" s="45"/>
      <c r="L9" s="44"/>
      <c r="M9" s="45"/>
      <c r="N9" s="44"/>
      <c r="O9" s="45"/>
      <c r="P9" s="44"/>
      <c r="Q9" s="45"/>
      <c r="R9" s="44"/>
      <c r="S9" s="45"/>
    </row>
    <row r="10" spans="1:19" s="10" customFormat="1" ht="37" customHeight="1" x14ac:dyDescent="0.2">
      <c r="A10" s="380"/>
      <c r="B10" s="19" t="s">
        <v>136</v>
      </c>
      <c r="D10" s="11" t="s">
        <v>552</v>
      </c>
      <c r="F10" s="96" t="s">
        <v>557</v>
      </c>
      <c r="G10" s="19"/>
      <c r="H10" s="96" t="s">
        <v>838</v>
      </c>
      <c r="I10" s="19"/>
      <c r="J10" s="388"/>
      <c r="K10" s="43"/>
      <c r="L10" s="44"/>
      <c r="M10" s="43"/>
      <c r="N10" s="44"/>
      <c r="O10" s="43"/>
      <c r="P10" s="44"/>
      <c r="Q10" s="43"/>
      <c r="R10" s="44"/>
      <c r="S10" s="43"/>
    </row>
    <row r="11" spans="1:19" s="10" customFormat="1" ht="37" customHeight="1" x14ac:dyDescent="0.2">
      <c r="A11" s="380"/>
      <c r="B11" s="19" t="s">
        <v>137</v>
      </c>
      <c r="D11" s="11" t="s">
        <v>552</v>
      </c>
      <c r="F11" s="96" t="s">
        <v>557</v>
      </c>
      <c r="G11" s="19"/>
      <c r="H11" s="96" t="s">
        <v>838</v>
      </c>
      <c r="I11" s="19"/>
      <c r="J11" s="388"/>
      <c r="K11" s="19"/>
      <c r="L11" s="44"/>
      <c r="M11" s="19"/>
      <c r="N11" s="44"/>
      <c r="O11" s="19"/>
      <c r="P11" s="44"/>
      <c r="Q11" s="19"/>
      <c r="R11" s="44"/>
      <c r="S11" s="19"/>
    </row>
    <row r="12" spans="1:19" s="10" customFormat="1" ht="37" customHeight="1" x14ac:dyDescent="0.2">
      <c r="A12" s="390"/>
      <c r="B12" s="19" t="s">
        <v>138</v>
      </c>
      <c r="D12" s="11" t="s">
        <v>552</v>
      </c>
      <c r="F12" s="96" t="s">
        <v>557</v>
      </c>
      <c r="G12" s="19"/>
      <c r="H12" s="96" t="s">
        <v>838</v>
      </c>
      <c r="I12" s="19"/>
      <c r="J12" s="388"/>
      <c r="K12" s="19"/>
      <c r="L12" s="44"/>
      <c r="M12" s="19"/>
      <c r="N12" s="44"/>
      <c r="O12" s="19"/>
      <c r="P12" s="44"/>
      <c r="Q12" s="19"/>
      <c r="R12" s="44"/>
      <c r="S12" s="19"/>
    </row>
    <row r="13" spans="1:19" s="10" customFormat="1" ht="37" customHeight="1" x14ac:dyDescent="0.2">
      <c r="A13" s="390"/>
      <c r="B13" s="19" t="s">
        <v>139</v>
      </c>
      <c r="D13" s="11" t="s">
        <v>552</v>
      </c>
      <c r="F13" s="96" t="s">
        <v>557</v>
      </c>
      <c r="G13" s="19"/>
      <c r="H13" s="96" t="s">
        <v>597</v>
      </c>
      <c r="I13" s="19"/>
      <c r="J13" s="389"/>
      <c r="K13" s="19"/>
      <c r="L13" s="44"/>
      <c r="M13" s="19"/>
      <c r="N13" s="44"/>
      <c r="O13" s="19"/>
      <c r="P13" s="44"/>
      <c r="Q13" s="19"/>
      <c r="R13" s="44"/>
      <c r="S13" s="19"/>
    </row>
    <row r="14" spans="1:19" s="287" customFormat="1" ht="20.25" customHeight="1" x14ac:dyDescent="0.2">
      <c r="A14" s="286"/>
      <c r="B14" s="91"/>
      <c r="G14" s="19"/>
      <c r="I14" s="19"/>
      <c r="J14" s="19"/>
      <c r="L14" s="10"/>
      <c r="N14" s="10"/>
      <c r="P14" s="10"/>
      <c r="R14" s="10"/>
    </row>
    <row r="15" spans="1:19" s="10" customFormat="1" ht="37" customHeight="1" x14ac:dyDescent="0.2">
      <c r="A15" s="391" t="s">
        <v>114</v>
      </c>
      <c r="B15" s="19" t="s">
        <v>140</v>
      </c>
      <c r="D15" s="11" t="s">
        <v>549</v>
      </c>
      <c r="F15" s="96" t="s">
        <v>557</v>
      </c>
      <c r="G15" s="19"/>
      <c r="H15" s="96" t="s">
        <v>843</v>
      </c>
      <c r="I15" s="19"/>
      <c r="J15" s="387"/>
      <c r="K15" s="266"/>
      <c r="L15" s="44"/>
      <c r="M15" s="266"/>
      <c r="N15" s="44"/>
      <c r="O15" s="266"/>
      <c r="P15" s="44"/>
      <c r="Q15" s="266"/>
      <c r="R15" s="44"/>
      <c r="S15" s="266"/>
    </row>
    <row r="16" spans="1:19" s="10" customFormat="1" ht="37" customHeight="1" x14ac:dyDescent="0.2">
      <c r="A16" s="391"/>
      <c r="B16" s="19" t="s">
        <v>134</v>
      </c>
      <c r="D16" s="11" t="s">
        <v>549</v>
      </c>
      <c r="F16" s="96" t="s">
        <v>557</v>
      </c>
      <c r="G16" s="19"/>
      <c r="H16" s="96" t="s">
        <v>843</v>
      </c>
      <c r="I16" s="19"/>
      <c r="J16" s="388"/>
      <c r="K16" s="266"/>
      <c r="L16" s="44"/>
      <c r="M16" s="266"/>
      <c r="N16" s="44"/>
      <c r="O16" s="266"/>
      <c r="P16" s="44"/>
      <c r="Q16" s="266"/>
      <c r="R16" s="44"/>
      <c r="S16" s="266"/>
    </row>
    <row r="17" spans="1:19" s="10" customFormat="1" ht="37" customHeight="1" x14ac:dyDescent="0.2">
      <c r="A17" s="391"/>
      <c r="B17" s="19" t="s">
        <v>135</v>
      </c>
      <c r="D17" s="11" t="s">
        <v>549</v>
      </c>
      <c r="F17" s="96" t="s">
        <v>557</v>
      </c>
      <c r="G17" s="19"/>
      <c r="H17" s="96" t="s">
        <v>843</v>
      </c>
      <c r="I17" s="19"/>
      <c r="J17" s="388"/>
      <c r="K17" s="266"/>
      <c r="L17" s="44"/>
      <c r="M17" s="266"/>
      <c r="N17" s="44"/>
      <c r="O17" s="266"/>
      <c r="P17" s="44"/>
      <c r="Q17" s="266"/>
      <c r="R17" s="44"/>
      <c r="S17" s="266"/>
    </row>
    <row r="18" spans="1:19" s="10" customFormat="1" ht="37" customHeight="1" x14ac:dyDescent="0.2">
      <c r="A18" s="391"/>
      <c r="B18" s="19" t="s">
        <v>136</v>
      </c>
      <c r="D18" s="11" t="s">
        <v>549</v>
      </c>
      <c r="F18" s="96" t="s">
        <v>557</v>
      </c>
      <c r="G18" s="288"/>
      <c r="H18" s="96" t="s">
        <v>843</v>
      </c>
      <c r="I18" s="288"/>
      <c r="J18" s="388"/>
      <c r="K18" s="266"/>
      <c r="L18" s="44"/>
      <c r="M18" s="266"/>
      <c r="N18" s="44"/>
      <c r="O18" s="266"/>
      <c r="P18" s="44"/>
      <c r="Q18" s="266"/>
      <c r="R18" s="44"/>
      <c r="S18" s="266"/>
    </row>
    <row r="19" spans="1:19" s="10" customFormat="1" ht="37" customHeight="1" x14ac:dyDescent="0.2">
      <c r="A19" s="391"/>
      <c r="B19" s="19" t="s">
        <v>137</v>
      </c>
      <c r="D19" s="11" t="s">
        <v>549</v>
      </c>
      <c r="F19" s="96" t="s">
        <v>557</v>
      </c>
      <c r="G19" s="19"/>
      <c r="H19" s="96" t="s">
        <v>843</v>
      </c>
      <c r="I19" s="19"/>
      <c r="J19" s="388"/>
      <c r="K19" s="266"/>
      <c r="L19" s="44"/>
      <c r="M19" s="266"/>
      <c r="N19" s="44"/>
      <c r="O19" s="266"/>
      <c r="P19" s="44"/>
      <c r="Q19" s="266"/>
      <c r="R19" s="44"/>
      <c r="S19" s="266"/>
    </row>
    <row r="20" spans="1:19" s="10" customFormat="1" ht="37" customHeight="1" x14ac:dyDescent="0.2">
      <c r="A20" s="390"/>
      <c r="B20" s="19" t="s">
        <v>138</v>
      </c>
      <c r="D20" s="11" t="s">
        <v>549</v>
      </c>
      <c r="F20" s="96" t="s">
        <v>557</v>
      </c>
      <c r="G20" s="19"/>
      <c r="H20" s="96" t="s">
        <v>843</v>
      </c>
      <c r="I20" s="19"/>
      <c r="J20" s="388"/>
      <c r="K20" s="266"/>
      <c r="L20" s="44"/>
      <c r="M20" s="266"/>
      <c r="N20" s="44"/>
      <c r="O20" s="266"/>
      <c r="P20" s="44"/>
      <c r="Q20" s="266"/>
      <c r="R20" s="44"/>
      <c r="S20" s="266"/>
    </row>
    <row r="21" spans="1:19" s="10" customFormat="1" ht="37" customHeight="1" x14ac:dyDescent="0.2">
      <c r="A21" s="390"/>
      <c r="B21" s="19" t="s">
        <v>139</v>
      </c>
      <c r="D21" s="11" t="s">
        <v>549</v>
      </c>
      <c r="F21" s="96" t="s">
        <v>557</v>
      </c>
      <c r="G21" s="19"/>
      <c r="H21" s="96" t="s">
        <v>843</v>
      </c>
      <c r="I21" s="19"/>
      <c r="J21" s="389"/>
      <c r="K21" s="266"/>
      <c r="L21" s="44"/>
      <c r="M21" s="266"/>
      <c r="N21" s="44"/>
      <c r="O21" s="266"/>
      <c r="P21" s="44"/>
      <c r="Q21" s="266"/>
      <c r="R21" s="44"/>
      <c r="S21" s="266"/>
    </row>
    <row r="22" spans="1:19" s="265" customFormat="1" x14ac:dyDescent="0.2">
      <c r="A22" s="264"/>
      <c r="B22" s="281"/>
    </row>
  </sheetData>
  <mergeCells count="4">
    <mergeCell ref="A7:A13"/>
    <mergeCell ref="A15:A21"/>
    <mergeCell ref="J7:J13"/>
    <mergeCell ref="J15:J21"/>
  </mergeCells>
  <pageMargins left="0.70866141732283472" right="0.70866141732283472" top="0.74803149606299213" bottom="0.74803149606299213" header="0.31496062992125984" footer="0.31496062992125984"/>
  <pageSetup paperSize="8"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8178-1AB8-FC42-A246-B23CAC0D8D50}">
  <sheetPr codeName="Sheet6"/>
  <dimension ref="A1:S14"/>
  <sheetViews>
    <sheetView topLeftCell="A3" zoomScaleNormal="100" workbookViewId="0">
      <selection activeCell="H8" sqref="H8"/>
    </sheetView>
  </sheetViews>
  <sheetFormatPr baseColWidth="10" defaultColWidth="10.5" defaultRowHeight="16" x14ac:dyDescent="0.2"/>
  <cols>
    <col min="1" max="1" width="12.5" style="263" customWidth="1"/>
    <col min="2" max="2" width="49.83203125" style="280" customWidth="1"/>
    <col min="3" max="3" width="3.83203125" style="263" customWidth="1"/>
    <col min="4" max="4" width="41" style="263" customWidth="1"/>
    <col min="5" max="5" width="3.83203125" style="263" customWidth="1"/>
    <col min="6" max="6" width="27.5" style="263" customWidth="1"/>
    <col min="7" max="7" width="3.83203125" style="263" customWidth="1"/>
    <col min="8" max="8" width="27.5" style="263" customWidth="1"/>
    <col min="9" max="9" width="3.83203125" style="263" customWidth="1"/>
    <col min="10" max="10" width="48"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19" ht="25" x14ac:dyDescent="0.25">
      <c r="A1" s="285" t="s">
        <v>141</v>
      </c>
    </row>
    <row r="3" spans="1:19" s="45" customFormat="1" ht="90" x14ac:dyDescent="0.2">
      <c r="A3" s="317" t="s">
        <v>142</v>
      </c>
      <c r="B3" s="62" t="s">
        <v>143</v>
      </c>
      <c r="D3" s="11" t="s">
        <v>588</v>
      </c>
      <c r="F3" s="63"/>
      <c r="H3" s="63"/>
      <c r="J3" s="54"/>
      <c r="L3" s="44"/>
      <c r="N3" s="44"/>
      <c r="P3" s="44"/>
      <c r="R3" s="44"/>
    </row>
    <row r="4" spans="1:19" s="43" customFormat="1" ht="18" x14ac:dyDescent="0.2">
      <c r="A4" s="61"/>
      <c r="B4" s="52"/>
      <c r="D4" s="52"/>
      <c r="F4" s="52"/>
      <c r="H4" s="52"/>
      <c r="J4" s="53"/>
      <c r="L4" s="53"/>
      <c r="N4" s="53"/>
      <c r="P4" s="53"/>
      <c r="R4" s="53"/>
    </row>
    <row r="5" spans="1:19" s="58" customFormat="1" ht="57" x14ac:dyDescent="0.2">
      <c r="A5" s="56"/>
      <c r="B5" s="95"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10" customFormat="1" ht="55" customHeight="1" x14ac:dyDescent="0.2">
      <c r="A7" s="15"/>
      <c r="B7" s="91" t="s">
        <v>144</v>
      </c>
      <c r="D7" s="11" t="s">
        <v>556</v>
      </c>
      <c r="F7" s="96"/>
      <c r="G7" s="19"/>
      <c r="H7" s="96" t="s">
        <v>844</v>
      </c>
      <c r="I7" s="19"/>
      <c r="J7" s="392"/>
      <c r="K7" s="19"/>
      <c r="L7" s="44"/>
      <c r="M7" s="43"/>
      <c r="N7" s="44"/>
      <c r="O7" s="43"/>
      <c r="P7" s="44"/>
      <c r="Q7" s="43"/>
      <c r="R7" s="44"/>
      <c r="S7" s="19"/>
    </row>
    <row r="8" spans="1:19" s="10" customFormat="1" ht="55" customHeight="1" x14ac:dyDescent="0.2">
      <c r="A8" s="15"/>
      <c r="B8" s="307" t="s">
        <v>145</v>
      </c>
      <c r="D8" s="11" t="s">
        <v>569</v>
      </c>
      <c r="F8" s="11" t="s">
        <v>569</v>
      </c>
      <c r="G8" s="19"/>
      <c r="H8" s="96" t="s">
        <v>568</v>
      </c>
      <c r="I8" s="19"/>
      <c r="J8" s="393"/>
      <c r="K8" s="43"/>
      <c r="L8" s="44"/>
      <c r="M8" s="43"/>
      <c r="N8" s="44"/>
      <c r="O8" s="43"/>
      <c r="P8" s="44"/>
      <c r="Q8" s="43"/>
      <c r="R8" s="44"/>
      <c r="S8" s="43"/>
    </row>
    <row r="9" spans="1:19" s="10" customFormat="1" ht="55" customHeight="1" x14ac:dyDescent="0.2">
      <c r="A9" s="15"/>
      <c r="B9" s="307" t="s">
        <v>146</v>
      </c>
      <c r="D9" s="11" t="s">
        <v>569</v>
      </c>
      <c r="F9" s="11" t="s">
        <v>569</v>
      </c>
      <c r="G9" s="19"/>
      <c r="H9" s="96" t="s">
        <v>568</v>
      </c>
      <c r="I9" s="19"/>
      <c r="J9" s="393"/>
      <c r="K9" s="45"/>
      <c r="L9" s="44"/>
      <c r="M9" s="45"/>
      <c r="N9" s="44"/>
      <c r="O9" s="45"/>
      <c r="P9" s="44"/>
      <c r="Q9" s="45"/>
      <c r="R9" s="44"/>
      <c r="S9" s="45"/>
    </row>
    <row r="10" spans="1:19" s="10" customFormat="1" ht="55" customHeight="1" x14ac:dyDescent="0.2">
      <c r="A10" s="15"/>
      <c r="B10" s="91" t="s">
        <v>147</v>
      </c>
      <c r="D10" s="11" t="s">
        <v>569</v>
      </c>
      <c r="F10" s="11" t="s">
        <v>569</v>
      </c>
      <c r="G10" s="19"/>
      <c r="H10" s="96" t="s">
        <v>568</v>
      </c>
      <c r="I10" s="19"/>
      <c r="J10" s="393"/>
      <c r="K10" s="43"/>
      <c r="L10" s="44"/>
      <c r="M10" s="43"/>
      <c r="N10" s="44"/>
      <c r="O10" s="43"/>
      <c r="P10" s="44"/>
      <c r="Q10" s="43"/>
      <c r="R10" s="44"/>
      <c r="S10" s="43"/>
    </row>
    <row r="11" spans="1:19" s="10" customFormat="1" ht="55" customHeight="1" x14ac:dyDescent="0.2">
      <c r="A11" s="15"/>
      <c r="B11" s="91" t="s">
        <v>148</v>
      </c>
      <c r="D11" s="11" t="s">
        <v>569</v>
      </c>
      <c r="F11" s="11" t="s">
        <v>569</v>
      </c>
      <c r="G11" s="19"/>
      <c r="H11" s="96" t="s">
        <v>568</v>
      </c>
      <c r="I11" s="19"/>
      <c r="J11" s="393"/>
      <c r="K11" s="19"/>
      <c r="L11" s="44"/>
      <c r="M11" s="19"/>
      <c r="N11" s="44"/>
      <c r="O11" s="19"/>
      <c r="P11" s="44"/>
      <c r="Q11" s="19"/>
      <c r="R11" s="44"/>
      <c r="S11" s="19"/>
    </row>
    <row r="12" spans="1:19" s="10" customFormat="1" ht="55" customHeight="1" x14ac:dyDescent="0.2">
      <c r="A12" s="15"/>
      <c r="B12" s="31" t="s">
        <v>149</v>
      </c>
      <c r="D12" s="11" t="s">
        <v>569</v>
      </c>
      <c r="F12" s="11" t="s">
        <v>569</v>
      </c>
      <c r="G12" s="19"/>
      <c r="H12" s="96" t="s">
        <v>568</v>
      </c>
      <c r="I12" s="19"/>
      <c r="J12" s="393"/>
      <c r="K12" s="19"/>
      <c r="L12" s="44"/>
      <c r="M12" s="19"/>
      <c r="N12" s="44"/>
      <c r="O12" s="19"/>
      <c r="P12" s="44"/>
      <c r="Q12" s="19"/>
      <c r="R12" s="44"/>
      <c r="S12" s="19"/>
    </row>
    <row r="13" spans="1:19" s="265" customFormat="1" ht="30" x14ac:dyDescent="0.2">
      <c r="A13" s="15"/>
      <c r="B13" s="308" t="s">
        <v>150</v>
      </c>
      <c r="D13" s="11" t="s">
        <v>569</v>
      </c>
      <c r="E13" s="10"/>
      <c r="F13" s="11" t="s">
        <v>569</v>
      </c>
      <c r="G13" s="19"/>
      <c r="H13" s="96" t="s">
        <v>568</v>
      </c>
      <c r="I13" s="19"/>
      <c r="J13" s="393"/>
      <c r="K13" s="19"/>
      <c r="L13" s="44"/>
      <c r="M13" s="19"/>
      <c r="N13" s="44"/>
      <c r="O13" s="19"/>
      <c r="P13" s="44"/>
      <c r="Q13" s="19"/>
      <c r="R13" s="44"/>
      <c r="S13" s="19"/>
    </row>
    <row r="14" spans="1:19" ht="30" x14ac:dyDescent="0.2">
      <c r="A14" s="16"/>
      <c r="B14" s="309" t="s">
        <v>151</v>
      </c>
      <c r="C14" s="310"/>
      <c r="D14" s="11" t="s">
        <v>569</v>
      </c>
      <c r="E14" s="12"/>
      <c r="F14" s="11" t="s">
        <v>569</v>
      </c>
      <c r="G14" s="311"/>
      <c r="H14" s="96" t="s">
        <v>568</v>
      </c>
      <c r="I14" s="311"/>
      <c r="J14" s="394"/>
      <c r="K14" s="311"/>
      <c r="L14" s="46"/>
      <c r="M14" s="311"/>
      <c r="N14" s="46"/>
      <c r="O14" s="311"/>
      <c r="P14" s="46"/>
      <c r="Q14" s="311"/>
      <c r="R14" s="46"/>
      <c r="S14" s="311"/>
    </row>
  </sheetData>
  <mergeCells count="1">
    <mergeCell ref="J7:J14"/>
  </mergeCells>
  <pageMargins left="0.25" right="0.25" top="0.75" bottom="0.75" header="0.3" footer="0.3"/>
  <pageSetup paperSize="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B9DC-5D13-044A-B3E3-35E86CDB8F81}">
  <sheetPr codeName="Sheet7"/>
  <dimension ref="A1:KL19"/>
  <sheetViews>
    <sheetView topLeftCell="A3" zoomScaleNormal="100" zoomScalePageLayoutView="85" workbookViewId="0">
      <selection activeCell="H18" sqref="H18"/>
    </sheetView>
  </sheetViews>
  <sheetFormatPr baseColWidth="10" defaultColWidth="10.5" defaultRowHeight="16" x14ac:dyDescent="0.2"/>
  <cols>
    <col min="1" max="1" width="18" style="263" customWidth="1"/>
    <col min="2" max="2" width="37" style="282" customWidth="1"/>
    <col min="3" max="3" width="3.5" style="263" customWidth="1"/>
    <col min="4" max="4" width="41.33203125" style="263" customWidth="1"/>
    <col min="5" max="5" width="3.5" style="263" customWidth="1"/>
    <col min="6" max="6" width="30.5" style="263" customWidth="1"/>
    <col min="7" max="7" width="3.5" style="263" customWidth="1"/>
    <col min="8" max="8" width="30.5" style="263" customWidth="1"/>
    <col min="9" max="9" width="3.5" style="263" customWidth="1"/>
    <col min="10" max="10" width="47.8320312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298" width="10.83203125" style="283"/>
    <col min="299" max="16384" width="10.5" style="263"/>
  </cols>
  <sheetData>
    <row r="1" spans="1:19" ht="25" x14ac:dyDescent="0.25">
      <c r="A1" s="262" t="s">
        <v>152</v>
      </c>
    </row>
    <row r="3" spans="1:19" s="45" customFormat="1" ht="120" x14ac:dyDescent="0.2">
      <c r="A3" s="317" t="s">
        <v>153</v>
      </c>
      <c r="B3" s="62" t="s">
        <v>154</v>
      </c>
      <c r="D3" s="11" t="s">
        <v>598</v>
      </c>
      <c r="F3" s="63"/>
      <c r="H3" s="63"/>
      <c r="J3" s="54"/>
      <c r="L3" s="44"/>
      <c r="N3" s="44"/>
      <c r="P3" s="44"/>
      <c r="R3" s="44"/>
    </row>
    <row r="4" spans="1:19" s="43" customFormat="1" ht="18" x14ac:dyDescent="0.2">
      <c r="A4" s="61"/>
      <c r="B4" s="52"/>
      <c r="D4" s="52"/>
      <c r="F4" s="52"/>
      <c r="H4" s="52"/>
      <c r="J4" s="53"/>
      <c r="L4" s="53"/>
      <c r="N4" s="53"/>
      <c r="P4" s="53"/>
      <c r="R4" s="53"/>
    </row>
    <row r="5" spans="1:19" s="58" customFormat="1" ht="57" x14ac:dyDescent="0.2">
      <c r="A5" s="56"/>
      <c r="B5" s="57"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10" customFormat="1" ht="32.25" customHeight="1" x14ac:dyDescent="0.2">
      <c r="A7" s="15"/>
      <c r="B7" s="17" t="s">
        <v>155</v>
      </c>
      <c r="D7" s="11" t="s">
        <v>585</v>
      </c>
      <c r="F7" s="332" t="s">
        <v>599</v>
      </c>
      <c r="G7" s="19"/>
      <c r="H7" s="96" t="s">
        <v>845</v>
      </c>
      <c r="I7" s="19"/>
      <c r="J7" s="387"/>
      <c r="K7" s="19"/>
      <c r="L7" s="44"/>
      <c r="M7" s="43"/>
      <c r="N7" s="44"/>
      <c r="O7" s="43"/>
      <c r="P7" s="44"/>
      <c r="Q7" s="43"/>
      <c r="R7" s="44"/>
      <c r="S7" s="19"/>
    </row>
    <row r="8" spans="1:19" s="10" customFormat="1" ht="32.25" customHeight="1" x14ac:dyDescent="0.2">
      <c r="A8" s="15"/>
      <c r="B8" s="258" t="s">
        <v>156</v>
      </c>
      <c r="D8" s="11" t="s">
        <v>585</v>
      </c>
      <c r="F8" s="332" t="s">
        <v>599</v>
      </c>
      <c r="G8" s="19"/>
      <c r="H8" s="96" t="s">
        <v>846</v>
      </c>
      <c r="I8" s="19"/>
      <c r="J8" s="388"/>
      <c r="K8" s="43"/>
      <c r="L8" s="44"/>
      <c r="M8" s="43"/>
      <c r="N8" s="44"/>
      <c r="O8" s="43"/>
      <c r="P8" s="44"/>
      <c r="Q8" s="43"/>
      <c r="R8" s="44"/>
      <c r="S8" s="43"/>
    </row>
    <row r="9" spans="1:19" s="10" customFormat="1" ht="32.25" customHeight="1" x14ac:dyDescent="0.2">
      <c r="A9" s="15"/>
      <c r="B9" s="259" t="s">
        <v>157</v>
      </c>
      <c r="D9" s="11" t="s">
        <v>585</v>
      </c>
      <c r="F9" s="344" t="s">
        <v>599</v>
      </c>
      <c r="G9" s="19"/>
      <c r="H9" s="96" t="s">
        <v>845</v>
      </c>
      <c r="I9" s="19"/>
      <c r="J9" s="388"/>
      <c r="K9" s="45"/>
      <c r="L9" s="44"/>
      <c r="M9" s="45"/>
      <c r="N9" s="44"/>
      <c r="O9" s="45"/>
      <c r="P9" s="44"/>
      <c r="Q9" s="45"/>
      <c r="R9" s="44"/>
      <c r="S9" s="45"/>
    </row>
    <row r="10" spans="1:19" s="10" customFormat="1" ht="32.25" customHeight="1" x14ac:dyDescent="0.2">
      <c r="A10" s="15"/>
      <c r="B10" s="259" t="s">
        <v>158</v>
      </c>
      <c r="D10" s="11" t="s">
        <v>585</v>
      </c>
      <c r="F10" s="96" t="s">
        <v>600</v>
      </c>
      <c r="G10" s="19"/>
      <c r="H10" s="96" t="s">
        <v>845</v>
      </c>
      <c r="I10" s="19"/>
      <c r="J10" s="388"/>
      <c r="K10" s="45"/>
      <c r="L10" s="44"/>
      <c r="M10" s="45"/>
      <c r="N10" s="44"/>
      <c r="O10" s="45"/>
      <c r="P10" s="44"/>
      <c r="Q10" s="45"/>
      <c r="R10" s="44"/>
      <c r="S10" s="45"/>
    </row>
    <row r="11" spans="1:19" s="10" customFormat="1" ht="32.25" customHeight="1" x14ac:dyDescent="0.2">
      <c r="A11" s="15"/>
      <c r="B11" s="257" t="s">
        <v>159</v>
      </c>
      <c r="D11" s="11" t="s">
        <v>585</v>
      </c>
      <c r="F11" s="96" t="s">
        <v>603</v>
      </c>
      <c r="G11" s="19"/>
      <c r="H11" s="96" t="s">
        <v>846</v>
      </c>
      <c r="I11" s="19"/>
      <c r="J11" s="388"/>
      <c r="K11" s="43"/>
      <c r="L11" s="44"/>
      <c r="M11" s="43"/>
      <c r="N11" s="44"/>
      <c r="O11" s="43"/>
      <c r="P11" s="44"/>
      <c r="Q11" s="43"/>
      <c r="R11" s="44"/>
      <c r="S11" s="43"/>
    </row>
    <row r="12" spans="1:19" s="10" customFormat="1" ht="32.25" customHeight="1" x14ac:dyDescent="0.2">
      <c r="A12" s="15"/>
      <c r="B12" s="259" t="s">
        <v>160</v>
      </c>
      <c r="D12" s="11" t="s">
        <v>585</v>
      </c>
      <c r="F12" s="96" t="s">
        <v>601</v>
      </c>
      <c r="G12" s="19"/>
      <c r="H12" s="96" t="s">
        <v>588</v>
      </c>
      <c r="I12" s="19"/>
      <c r="J12" s="388"/>
      <c r="K12" s="19"/>
      <c r="L12" s="44"/>
      <c r="M12" s="19"/>
      <c r="N12" s="44"/>
      <c r="O12" s="19"/>
      <c r="P12" s="44"/>
      <c r="Q12" s="19"/>
      <c r="R12" s="44"/>
      <c r="S12" s="19"/>
    </row>
    <row r="13" spans="1:19" s="10" customFormat="1" ht="32.25" customHeight="1" x14ac:dyDescent="0.2">
      <c r="A13" s="15"/>
      <c r="B13" s="258" t="s">
        <v>161</v>
      </c>
      <c r="D13" s="11" t="s">
        <v>585</v>
      </c>
      <c r="F13" s="96" t="s">
        <v>588</v>
      </c>
      <c r="G13" s="19"/>
      <c r="H13" s="96" t="s">
        <v>588</v>
      </c>
      <c r="I13" s="19"/>
      <c r="J13" s="388"/>
      <c r="K13" s="19"/>
      <c r="L13" s="44"/>
      <c r="M13" s="19"/>
      <c r="N13" s="44"/>
      <c r="O13" s="19"/>
      <c r="P13" s="44"/>
      <c r="Q13" s="19"/>
      <c r="R13" s="44"/>
      <c r="S13" s="19"/>
    </row>
    <row r="14" spans="1:19" s="10" customFormat="1" ht="32.25" customHeight="1" x14ac:dyDescent="0.2">
      <c r="A14" s="15"/>
      <c r="B14" s="258" t="s">
        <v>162</v>
      </c>
      <c r="D14" s="11" t="s">
        <v>585</v>
      </c>
      <c r="F14" s="96" t="s">
        <v>588</v>
      </c>
      <c r="G14" s="19"/>
      <c r="H14" s="96" t="s">
        <v>588</v>
      </c>
      <c r="I14" s="19"/>
      <c r="J14" s="388"/>
      <c r="K14" s="19"/>
      <c r="L14" s="44"/>
      <c r="M14" s="19"/>
      <c r="N14" s="44"/>
      <c r="O14" s="19"/>
      <c r="P14" s="44"/>
      <c r="Q14" s="19"/>
      <c r="R14" s="44"/>
      <c r="S14" s="19"/>
    </row>
    <row r="15" spans="1:19" s="10" customFormat="1" ht="32.25" customHeight="1" x14ac:dyDescent="0.2">
      <c r="A15" s="15"/>
      <c r="B15" s="259" t="s">
        <v>163</v>
      </c>
      <c r="D15" s="11" t="s">
        <v>585</v>
      </c>
      <c r="F15" s="96" t="s">
        <v>603</v>
      </c>
      <c r="G15" s="266"/>
      <c r="H15" s="96" t="s">
        <v>846</v>
      </c>
      <c r="I15" s="266"/>
      <c r="J15" s="388"/>
      <c r="K15" s="266"/>
      <c r="L15" s="44"/>
      <c r="M15" s="266"/>
      <c r="N15" s="44"/>
      <c r="O15" s="266"/>
      <c r="P15" s="44"/>
      <c r="Q15" s="266"/>
      <c r="R15" s="44"/>
      <c r="S15" s="266"/>
    </row>
    <row r="16" spans="1:19" s="10" customFormat="1" ht="32.25" customHeight="1" x14ac:dyDescent="0.2">
      <c r="A16" s="15"/>
      <c r="B16" s="258" t="s">
        <v>164</v>
      </c>
      <c r="D16" s="11" t="s">
        <v>585</v>
      </c>
      <c r="F16" s="96" t="s">
        <v>602</v>
      </c>
      <c r="G16" s="266"/>
      <c r="H16" s="96" t="s">
        <v>846</v>
      </c>
      <c r="I16" s="266"/>
      <c r="J16" s="388"/>
      <c r="K16" s="266"/>
      <c r="L16" s="44"/>
      <c r="M16" s="266"/>
      <c r="N16" s="44"/>
      <c r="O16" s="266"/>
      <c r="P16" s="44"/>
      <c r="Q16" s="266"/>
      <c r="R16" s="44"/>
      <c r="S16" s="266"/>
    </row>
    <row r="17" spans="1:19" s="10" customFormat="1" ht="32.25" customHeight="1" x14ac:dyDescent="0.2">
      <c r="A17" s="15"/>
      <c r="B17" s="260" t="s">
        <v>165</v>
      </c>
      <c r="D17" s="11" t="s">
        <v>585</v>
      </c>
      <c r="F17" s="96" t="s">
        <v>602</v>
      </c>
      <c r="G17" s="266"/>
      <c r="H17" s="96" t="s">
        <v>845</v>
      </c>
      <c r="I17" s="266"/>
      <c r="J17" s="388"/>
      <c r="K17" s="266"/>
      <c r="L17" s="44"/>
      <c r="M17" s="266"/>
      <c r="N17" s="44"/>
      <c r="O17" s="266"/>
      <c r="P17" s="44"/>
      <c r="Q17" s="266"/>
      <c r="R17" s="44"/>
      <c r="S17" s="266"/>
    </row>
    <row r="18" spans="1:19" s="10" customFormat="1" ht="32.25" customHeight="1" x14ac:dyDescent="0.2">
      <c r="A18" s="15"/>
      <c r="B18" s="17" t="s">
        <v>166</v>
      </c>
      <c r="D18" s="11" t="s">
        <v>585</v>
      </c>
      <c r="F18" s="96" t="s">
        <v>603</v>
      </c>
      <c r="G18" s="266"/>
      <c r="H18" s="96" t="s">
        <v>846</v>
      </c>
      <c r="I18" s="266"/>
      <c r="J18" s="389"/>
      <c r="K18" s="266"/>
      <c r="L18" s="44"/>
      <c r="M18" s="266"/>
      <c r="N18" s="44"/>
      <c r="O18" s="266"/>
      <c r="P18" s="44"/>
      <c r="Q18" s="266"/>
      <c r="R18" s="44"/>
      <c r="S18" s="266"/>
    </row>
    <row r="19" spans="1:19" s="265" customFormat="1" x14ac:dyDescent="0.2">
      <c r="A19" s="264"/>
      <c r="B19" s="284"/>
    </row>
  </sheetData>
  <mergeCells count="1">
    <mergeCell ref="J7:J18"/>
  </mergeCells>
  <hyperlinks>
    <hyperlink ref="F7" r:id="rId1" xr:uid="{D0EF985E-D24B-9C46-83C1-8FF734F1A758}"/>
    <hyperlink ref="F8" r:id="rId2" xr:uid="{572F5B1D-53C2-2E43-8B51-14589DEA4AB2}"/>
    <hyperlink ref="F9" r:id="rId3" display="http://news.gov.tt/sites/default/files/E-Gazette/Gazette 2019/Acts/Act No. 6 of 2019.pdf" xr:uid="{94E52E13-2FA7-C24C-B668-69ECFCBF6841}"/>
  </hyperlinks>
  <pageMargins left="0.7" right="0.7" top="0.75" bottom="0.75" header="0.3" footer="0.3"/>
  <pageSetup paperSize="8" orientation="landscape" horizontalDpi="1200" verticalDpi="12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E8D-9B8E-814D-8F26-01732F729F03}">
  <sheetPr codeName="Sheet8"/>
  <dimension ref="A1:S25"/>
  <sheetViews>
    <sheetView zoomScaleNormal="100" zoomScalePageLayoutView="50" workbookViewId="0">
      <selection activeCell="D3" sqref="D3"/>
    </sheetView>
  </sheetViews>
  <sheetFormatPr baseColWidth="10" defaultColWidth="10.5" defaultRowHeight="16" x14ac:dyDescent="0.2"/>
  <cols>
    <col min="1" max="1" width="15" style="263" customWidth="1"/>
    <col min="2" max="2" width="65.33203125" style="280" customWidth="1"/>
    <col min="3" max="3" width="3.33203125" style="263" customWidth="1"/>
    <col min="4" max="4" width="38.5" style="263" customWidth="1"/>
    <col min="5" max="5" width="3.33203125" style="263" customWidth="1"/>
    <col min="6" max="6" width="26.33203125" style="263" customWidth="1"/>
    <col min="7" max="7" width="3.33203125" style="263" customWidth="1"/>
    <col min="8" max="8" width="26.33203125" style="263" customWidth="1"/>
    <col min="9" max="9" width="3.33203125" style="263" customWidth="1"/>
    <col min="10" max="10" width="51" style="263" customWidth="1"/>
    <col min="11" max="11" width="3.33203125" style="263" customWidth="1"/>
    <col min="12" max="12" width="39.5" style="263" customWidth="1"/>
    <col min="13" max="13" width="3.33203125" style="263" customWidth="1"/>
    <col min="14" max="14" width="39.5" style="263" customWidth="1"/>
    <col min="15" max="15" width="3.33203125" style="263" customWidth="1"/>
    <col min="16" max="16" width="39.5" style="263" customWidth="1"/>
    <col min="17" max="17" width="3.33203125" style="263" customWidth="1"/>
    <col min="18" max="18" width="39.5" style="263" customWidth="1"/>
    <col min="19" max="19" width="3.33203125" style="263" customWidth="1"/>
    <col min="20" max="16384" width="10.5" style="263"/>
  </cols>
  <sheetData>
    <row r="1" spans="1:19" ht="25" x14ac:dyDescent="0.25">
      <c r="A1" s="262" t="s">
        <v>167</v>
      </c>
    </row>
    <row r="3" spans="1:19" s="45" customFormat="1" ht="105" x14ac:dyDescent="0.2">
      <c r="A3" s="317" t="s">
        <v>168</v>
      </c>
      <c r="B3" s="62" t="s">
        <v>169</v>
      </c>
      <c r="D3" s="11" t="s">
        <v>588</v>
      </c>
      <c r="F3" s="63"/>
      <c r="H3" s="63"/>
      <c r="J3" s="54"/>
      <c r="L3" s="44"/>
      <c r="N3" s="44"/>
      <c r="P3" s="44"/>
      <c r="R3" s="44"/>
    </row>
    <row r="4" spans="1:19" s="43" customFormat="1" ht="18" x14ac:dyDescent="0.2">
      <c r="A4" s="61"/>
      <c r="B4" s="52"/>
      <c r="D4" s="52"/>
      <c r="F4" s="52"/>
      <c r="H4" s="52"/>
      <c r="J4" s="53"/>
      <c r="L4" s="53"/>
      <c r="N4" s="53"/>
      <c r="P4" s="53"/>
      <c r="R4" s="53"/>
    </row>
    <row r="5" spans="1:19" s="58" customFormat="1" ht="57" x14ac:dyDescent="0.2">
      <c r="A5" s="56"/>
      <c r="B5" s="95" t="s">
        <v>97</v>
      </c>
      <c r="D5" s="90" t="s">
        <v>98</v>
      </c>
      <c r="E5" s="50"/>
      <c r="F5" s="90" t="s">
        <v>99</v>
      </c>
      <c r="G5" s="50"/>
      <c r="H5" s="90" t="s">
        <v>100</v>
      </c>
      <c r="J5" s="51" t="s">
        <v>101</v>
      </c>
      <c r="K5" s="50"/>
      <c r="L5" s="51" t="s">
        <v>102</v>
      </c>
      <c r="M5" s="50"/>
      <c r="N5" s="51" t="s">
        <v>103</v>
      </c>
      <c r="O5" s="50"/>
      <c r="P5" s="51" t="s">
        <v>104</v>
      </c>
      <c r="Q5" s="50"/>
      <c r="R5" s="51" t="s">
        <v>105</v>
      </c>
      <c r="S5" s="50"/>
    </row>
    <row r="6" spans="1:19" s="43" customFormat="1" ht="18" x14ac:dyDescent="0.2">
      <c r="A6" s="61"/>
      <c r="B6" s="52"/>
      <c r="D6" s="52"/>
      <c r="F6" s="52"/>
      <c r="H6" s="52"/>
      <c r="J6" s="53"/>
      <c r="L6" s="53"/>
      <c r="N6" s="53"/>
      <c r="P6" s="53"/>
      <c r="R6" s="53"/>
    </row>
    <row r="7" spans="1:19" s="45" customFormat="1" ht="30" x14ac:dyDescent="0.2">
      <c r="A7" s="317" t="s">
        <v>118</v>
      </c>
      <c r="B7" s="62" t="s">
        <v>170</v>
      </c>
      <c r="D7" s="11" t="s">
        <v>567</v>
      </c>
      <c r="F7" s="63"/>
      <c r="H7" s="63"/>
      <c r="J7" s="54"/>
    </row>
    <row r="8" spans="1:19" s="43" customFormat="1" ht="18" x14ac:dyDescent="0.2">
      <c r="A8" s="73"/>
      <c r="B8" s="52"/>
      <c r="D8" s="52"/>
      <c r="F8" s="52"/>
      <c r="H8" s="52"/>
      <c r="J8" s="53"/>
    </row>
    <row r="9" spans="1:19" s="10" customFormat="1" ht="51" customHeight="1" x14ac:dyDescent="0.2">
      <c r="A9" s="317" t="s">
        <v>171</v>
      </c>
      <c r="B9" s="31" t="s">
        <v>172</v>
      </c>
      <c r="D9" s="11" t="s">
        <v>552</v>
      </c>
      <c r="F9" s="96" t="s">
        <v>559</v>
      </c>
      <c r="G9" s="19"/>
      <c r="H9" s="96" t="s">
        <v>827</v>
      </c>
      <c r="I9" s="19"/>
      <c r="J9" s="387"/>
      <c r="K9" s="19"/>
      <c r="L9" s="44"/>
      <c r="M9" s="43"/>
      <c r="N9" s="44"/>
      <c r="O9" s="43"/>
      <c r="P9" s="44"/>
      <c r="Q9" s="43"/>
      <c r="R9" s="44"/>
      <c r="S9" s="19"/>
    </row>
    <row r="10" spans="1:19" s="10" customFormat="1" ht="51" customHeight="1" x14ac:dyDescent="0.2">
      <c r="A10" s="380" t="s">
        <v>173</v>
      </c>
      <c r="B10" s="29" t="s">
        <v>174</v>
      </c>
      <c r="D10" s="11" t="s">
        <v>570</v>
      </c>
      <c r="F10" s="332" t="s">
        <v>604</v>
      </c>
      <c r="G10" s="19"/>
      <c r="H10" s="96" t="s">
        <v>847</v>
      </c>
      <c r="I10" s="19"/>
      <c r="J10" s="388"/>
      <c r="K10" s="43"/>
      <c r="L10" s="44"/>
      <c r="M10" s="43"/>
      <c r="N10" s="44"/>
      <c r="O10" s="43"/>
      <c r="P10" s="44"/>
      <c r="Q10" s="43"/>
      <c r="R10" s="44"/>
      <c r="S10" s="43"/>
    </row>
    <row r="11" spans="1:19" s="10" customFormat="1" ht="51" customHeight="1" x14ac:dyDescent="0.2">
      <c r="A11" s="391"/>
      <c r="B11" s="30" t="s">
        <v>175</v>
      </c>
      <c r="D11" s="11" t="s">
        <v>549</v>
      </c>
      <c r="F11" s="332" t="s">
        <v>579</v>
      </c>
      <c r="G11" s="19"/>
      <c r="H11" s="96" t="s">
        <v>847</v>
      </c>
      <c r="I11" s="19"/>
      <c r="J11" s="388"/>
      <c r="K11" s="45"/>
      <c r="L11" s="44"/>
      <c r="M11" s="45"/>
      <c r="N11" s="44"/>
      <c r="O11" s="45"/>
      <c r="P11" s="44"/>
      <c r="Q11" s="45"/>
      <c r="R11" s="44"/>
      <c r="S11" s="45"/>
    </row>
    <row r="12" spans="1:19" s="10" customFormat="1" ht="51" customHeight="1" x14ac:dyDescent="0.2">
      <c r="A12" s="391"/>
      <c r="B12" s="30" t="s">
        <v>176</v>
      </c>
      <c r="D12" s="11" t="s">
        <v>549</v>
      </c>
      <c r="F12" s="332" t="s">
        <v>579</v>
      </c>
      <c r="G12" s="19"/>
      <c r="H12" s="96" t="s">
        <v>847</v>
      </c>
      <c r="I12" s="19"/>
      <c r="J12" s="388"/>
      <c r="K12" s="43"/>
      <c r="L12" s="44"/>
      <c r="M12" s="43"/>
      <c r="N12" s="44"/>
      <c r="O12" s="43"/>
      <c r="P12" s="44"/>
      <c r="Q12" s="43"/>
      <c r="R12" s="44"/>
      <c r="S12" s="43"/>
    </row>
    <row r="13" spans="1:19" s="10" customFormat="1" ht="51" customHeight="1" x14ac:dyDescent="0.2">
      <c r="A13" s="391"/>
      <c r="B13" s="30" t="s">
        <v>177</v>
      </c>
      <c r="D13" s="11" t="s">
        <v>549</v>
      </c>
      <c r="F13" s="332" t="s">
        <v>579</v>
      </c>
      <c r="G13" s="19"/>
      <c r="H13" s="96" t="s">
        <v>847</v>
      </c>
      <c r="I13" s="19"/>
      <c r="J13" s="388"/>
      <c r="K13" s="19"/>
      <c r="L13" s="44"/>
      <c r="M13" s="19"/>
      <c r="N13" s="44"/>
      <c r="O13" s="19"/>
      <c r="P13" s="44"/>
      <c r="Q13" s="19"/>
      <c r="R13" s="44"/>
      <c r="S13" s="19"/>
    </row>
    <row r="14" spans="1:19" s="10" customFormat="1" ht="51" customHeight="1" x14ac:dyDescent="0.2">
      <c r="A14" s="391"/>
      <c r="B14" s="30" t="s">
        <v>178</v>
      </c>
      <c r="D14" s="11" t="s">
        <v>549</v>
      </c>
      <c r="F14" s="332" t="s">
        <v>579</v>
      </c>
      <c r="G14" s="19"/>
      <c r="H14" s="96" t="s">
        <v>847</v>
      </c>
      <c r="I14" s="19"/>
      <c r="J14" s="388"/>
      <c r="K14" s="19"/>
      <c r="L14" s="44"/>
      <c r="M14" s="19"/>
      <c r="N14" s="44"/>
      <c r="O14" s="19"/>
      <c r="P14" s="44"/>
      <c r="Q14" s="19"/>
      <c r="R14" s="44"/>
      <c r="S14" s="19"/>
    </row>
    <row r="15" spans="1:19" s="10" customFormat="1" ht="51" customHeight="1" x14ac:dyDescent="0.2">
      <c r="A15" s="391"/>
      <c r="B15" s="30" t="s">
        <v>179</v>
      </c>
      <c r="D15" s="11" t="s">
        <v>549</v>
      </c>
      <c r="F15" s="332" t="s">
        <v>579</v>
      </c>
      <c r="G15" s="19"/>
      <c r="H15" s="96" t="s">
        <v>847</v>
      </c>
      <c r="I15" s="19"/>
      <c r="J15" s="388"/>
      <c r="K15" s="19"/>
      <c r="L15" s="44"/>
      <c r="M15" s="19"/>
      <c r="N15" s="44"/>
      <c r="O15" s="19"/>
      <c r="P15" s="44"/>
      <c r="Q15" s="19"/>
      <c r="R15" s="44"/>
      <c r="S15" s="19"/>
    </row>
    <row r="16" spans="1:19" s="10" customFormat="1" ht="51" customHeight="1" x14ac:dyDescent="0.2">
      <c r="A16" s="380" t="s">
        <v>180</v>
      </c>
      <c r="B16" s="31" t="s">
        <v>181</v>
      </c>
      <c r="D16" s="11" t="s">
        <v>549</v>
      </c>
      <c r="F16" s="332" t="s">
        <v>580</v>
      </c>
      <c r="G16" s="266"/>
      <c r="H16" s="96" t="s">
        <v>848</v>
      </c>
      <c r="I16" s="266"/>
      <c r="J16" s="388"/>
      <c r="K16" s="266"/>
      <c r="L16" s="44"/>
      <c r="M16" s="266"/>
      <c r="N16" s="44"/>
      <c r="O16" s="266"/>
      <c r="P16" s="44"/>
      <c r="Q16" s="266"/>
      <c r="R16" s="44"/>
      <c r="S16" s="266"/>
    </row>
    <row r="17" spans="1:19" s="10" customFormat="1" ht="51" customHeight="1" x14ac:dyDescent="0.2">
      <c r="A17" s="391"/>
      <c r="B17" s="31" t="s">
        <v>182</v>
      </c>
      <c r="D17" s="11" t="s">
        <v>549</v>
      </c>
      <c r="F17" s="332" t="s">
        <v>580</v>
      </c>
      <c r="G17" s="266"/>
      <c r="H17" s="96" t="s">
        <v>588</v>
      </c>
      <c r="I17" s="266"/>
      <c r="J17" s="388"/>
      <c r="K17" s="266"/>
      <c r="L17" s="44"/>
      <c r="M17" s="266"/>
      <c r="N17" s="44"/>
      <c r="O17" s="266"/>
      <c r="P17" s="44"/>
      <c r="Q17" s="266"/>
      <c r="R17" s="44"/>
      <c r="S17" s="266"/>
    </row>
    <row r="18" spans="1:19" s="10" customFormat="1" ht="51" customHeight="1" x14ac:dyDescent="0.2">
      <c r="A18" s="380" t="s">
        <v>183</v>
      </c>
      <c r="B18" s="30" t="s">
        <v>184</v>
      </c>
      <c r="D18" s="11" t="s">
        <v>549</v>
      </c>
      <c r="F18" s="332" t="s">
        <v>579</v>
      </c>
      <c r="G18" s="266"/>
      <c r="H18" s="96" t="s">
        <v>849</v>
      </c>
      <c r="I18" s="266"/>
      <c r="J18" s="388"/>
      <c r="K18" s="266"/>
      <c r="L18" s="44"/>
      <c r="M18" s="266"/>
      <c r="N18" s="44"/>
      <c r="O18" s="266"/>
      <c r="P18" s="44"/>
      <c r="Q18" s="266"/>
      <c r="R18" s="44"/>
      <c r="S18" s="266"/>
    </row>
    <row r="19" spans="1:19" s="10" customFormat="1" ht="51" customHeight="1" x14ac:dyDescent="0.2">
      <c r="A19" s="391"/>
      <c r="B19" s="30" t="s">
        <v>185</v>
      </c>
      <c r="D19" s="11" t="s">
        <v>549</v>
      </c>
      <c r="F19" s="332" t="s">
        <v>579</v>
      </c>
      <c r="G19" s="266"/>
      <c r="H19" s="96" t="s">
        <v>849</v>
      </c>
      <c r="I19" s="266"/>
      <c r="J19" s="388"/>
      <c r="K19" s="266"/>
      <c r="L19" s="44"/>
      <c r="M19" s="266"/>
      <c r="N19" s="44"/>
      <c r="O19" s="266"/>
      <c r="P19" s="44"/>
      <c r="Q19" s="266"/>
      <c r="R19" s="44"/>
      <c r="S19" s="266"/>
    </row>
    <row r="20" spans="1:19" s="10" customFormat="1" ht="51" customHeight="1" x14ac:dyDescent="0.2">
      <c r="A20" s="391"/>
      <c r="B20" s="30" t="s">
        <v>186</v>
      </c>
      <c r="D20" s="11" t="s">
        <v>549</v>
      </c>
      <c r="F20" s="332" t="s">
        <v>579</v>
      </c>
      <c r="G20" s="266"/>
      <c r="H20" s="96" t="s">
        <v>849</v>
      </c>
      <c r="I20" s="266"/>
      <c r="J20" s="388"/>
      <c r="K20" s="266"/>
      <c r="L20" s="44"/>
      <c r="M20" s="266"/>
      <c r="N20" s="44"/>
      <c r="O20" s="266"/>
      <c r="P20" s="44"/>
      <c r="Q20" s="266"/>
      <c r="R20" s="44"/>
      <c r="S20" s="266"/>
    </row>
    <row r="21" spans="1:19" s="10" customFormat="1" ht="51" customHeight="1" x14ac:dyDescent="0.2">
      <c r="A21" s="391"/>
      <c r="B21" s="30" t="s">
        <v>187</v>
      </c>
      <c r="D21" s="11" t="s">
        <v>549</v>
      </c>
      <c r="F21" s="332" t="s">
        <v>579</v>
      </c>
      <c r="G21" s="266"/>
      <c r="H21" s="96" t="s">
        <v>849</v>
      </c>
      <c r="I21" s="266"/>
      <c r="J21" s="388"/>
      <c r="K21" s="266"/>
      <c r="L21" s="44"/>
      <c r="M21" s="266"/>
      <c r="N21" s="44"/>
      <c r="O21" s="266"/>
      <c r="P21" s="44"/>
      <c r="Q21" s="266"/>
      <c r="R21" s="44"/>
      <c r="S21" s="266"/>
    </row>
    <row r="22" spans="1:19" s="10" customFormat="1" ht="51" customHeight="1" x14ac:dyDescent="0.2">
      <c r="A22" s="380" t="s">
        <v>188</v>
      </c>
      <c r="B22" s="30" t="s">
        <v>189</v>
      </c>
      <c r="D22" s="11" t="s">
        <v>549</v>
      </c>
      <c r="F22" s="332" t="s">
        <v>579</v>
      </c>
      <c r="G22" s="266"/>
      <c r="H22" s="96" t="s">
        <v>847</v>
      </c>
      <c r="I22" s="266"/>
      <c r="J22" s="388"/>
      <c r="K22" s="266"/>
      <c r="L22" s="44"/>
      <c r="M22" s="266"/>
      <c r="N22" s="44"/>
      <c r="O22" s="266"/>
      <c r="P22" s="44"/>
      <c r="Q22" s="266"/>
      <c r="R22" s="44"/>
      <c r="S22" s="266"/>
    </row>
    <row r="23" spans="1:19" s="10" customFormat="1" ht="51" customHeight="1" x14ac:dyDescent="0.2">
      <c r="A23" s="391"/>
      <c r="B23" s="30" t="s">
        <v>190</v>
      </c>
      <c r="D23" s="11" t="s">
        <v>549</v>
      </c>
      <c r="F23" s="332" t="s">
        <v>579</v>
      </c>
      <c r="G23" s="266"/>
      <c r="H23" s="96" t="s">
        <v>847</v>
      </c>
      <c r="I23" s="266"/>
      <c r="J23" s="388"/>
      <c r="K23" s="266"/>
      <c r="L23" s="44"/>
      <c r="M23" s="266"/>
      <c r="N23" s="44"/>
      <c r="O23" s="266"/>
      <c r="P23" s="44"/>
      <c r="Q23" s="266"/>
      <c r="R23" s="44"/>
      <c r="S23" s="266"/>
    </row>
    <row r="24" spans="1:19" s="10" customFormat="1" ht="51" customHeight="1" x14ac:dyDescent="0.2">
      <c r="A24" s="317" t="s">
        <v>191</v>
      </c>
      <c r="B24" s="30" t="s">
        <v>192</v>
      </c>
      <c r="D24" s="11" t="s">
        <v>549</v>
      </c>
      <c r="F24" s="332" t="s">
        <v>579</v>
      </c>
      <c r="G24" s="266"/>
      <c r="H24" s="96" t="s">
        <v>849</v>
      </c>
      <c r="I24" s="266"/>
      <c r="J24" s="389"/>
      <c r="K24" s="266"/>
      <c r="L24" s="44"/>
      <c r="M24" s="266"/>
      <c r="N24" s="44"/>
      <c r="O24" s="266"/>
      <c r="P24" s="44"/>
      <c r="Q24" s="266"/>
      <c r="R24" s="44"/>
      <c r="S24" s="266"/>
    </row>
    <row r="25" spans="1:19" s="265" customFormat="1" x14ac:dyDescent="0.2">
      <c r="A25" s="264"/>
      <c r="B25" s="281"/>
    </row>
  </sheetData>
  <mergeCells count="5">
    <mergeCell ref="A10:A15"/>
    <mergeCell ref="A16:A17"/>
    <mergeCell ref="A18:A21"/>
    <mergeCell ref="A22:A23"/>
    <mergeCell ref="J9:J24"/>
  </mergeCells>
  <hyperlinks>
    <hyperlink ref="F16" r:id="rId1" display="https://ngc.co.tt/about/  " xr:uid="{88E02658-96EA-485A-A7B0-49C6C0BDBFA3}"/>
    <hyperlink ref="F15" r:id="rId2" xr:uid="{12036D9A-1B44-48F5-BD1F-E142DA9C0797}"/>
    <hyperlink ref="F14" r:id="rId3" xr:uid="{F6F0299B-B261-4A2B-A29D-201495CC7C99}"/>
    <hyperlink ref="F13" r:id="rId4" xr:uid="{67C7EEE3-4729-436F-A992-C7CD1A109DCF}"/>
    <hyperlink ref="F12" r:id="rId5" xr:uid="{2309A62A-2458-4AB3-B3DE-BE1C82DC1FC2}"/>
    <hyperlink ref="F11" r:id="rId6" xr:uid="{D772EFA3-2800-47D9-8309-F3C22D8AC5A1}"/>
    <hyperlink ref="F17" r:id="rId7" display="https://ngc.co.tt/about/  " xr:uid="{ADF1B3D1-CE91-40FA-B6B9-C49D937C4F2C}"/>
    <hyperlink ref="F19" r:id="rId8" xr:uid="{F1BFFEE6-E5A9-4054-B9C9-0E735686F28A}"/>
    <hyperlink ref="F20:F24" r:id="rId9" display="https://www.finance.gov.tt/wp-content/uploads/2013/11/State-Enterprise-Performance-Monitoring-Manual-2011.pdf" xr:uid="{D8B3D8C2-5E0F-4B6A-9F0F-EC8BB1DE9B8B}"/>
    <hyperlink ref="F18" r:id="rId10" xr:uid="{86288C9F-F62E-4018-83BC-0A13E64F87C2}"/>
  </hyperlinks>
  <pageMargins left="0.7" right="0.7" top="0.75" bottom="0.75" header="0.3" footer="0.3"/>
  <pageSetup paperSize="8" orientation="landscape" horizontalDpi="1200" verticalDpi="1200"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B5E1-377A-0E42-908B-D02E3C9B4F9B}">
  <sheetPr codeName="Sheet9"/>
  <dimension ref="A1:KL9"/>
  <sheetViews>
    <sheetView topLeftCell="A2" zoomScaleNormal="100" zoomScalePageLayoutView="60" workbookViewId="0">
      <selection activeCell="H9" sqref="H9"/>
    </sheetView>
  </sheetViews>
  <sheetFormatPr baseColWidth="10" defaultColWidth="10.5" defaultRowHeight="16" x14ac:dyDescent="0.2"/>
  <cols>
    <col min="1" max="1" width="18.33203125" style="263" customWidth="1"/>
    <col min="2" max="2" width="37.5" style="263" customWidth="1"/>
    <col min="3" max="3" width="3" style="263" customWidth="1"/>
    <col min="4" max="4" width="39" style="263" customWidth="1"/>
    <col min="5" max="5" width="3" style="263" customWidth="1"/>
    <col min="6" max="6" width="28.5" style="263" customWidth="1"/>
    <col min="7" max="7" width="3" style="263" customWidth="1"/>
    <col min="8" max="8" width="28.5" style="263" customWidth="1"/>
    <col min="9" max="9" width="3" style="263" customWidth="1"/>
    <col min="10" max="10" width="39.5" style="263" customWidth="1"/>
    <col min="11" max="11" width="3" style="263" customWidth="1"/>
    <col min="12" max="12" width="39.5" style="263" customWidth="1"/>
    <col min="13" max="13" width="3" style="263" customWidth="1"/>
    <col min="14" max="14" width="39.5" style="263" customWidth="1"/>
    <col min="15" max="15" width="3" style="263" customWidth="1"/>
    <col min="16" max="16" width="39.5" style="263" customWidth="1"/>
    <col min="17" max="17" width="3" style="263" customWidth="1"/>
    <col min="18" max="18" width="39.5" style="263" customWidth="1"/>
    <col min="19" max="19" width="3" style="263" customWidth="1"/>
    <col min="20" max="16384" width="10.5" style="263"/>
  </cols>
  <sheetData>
    <row r="1" spans="1:298" ht="25" x14ac:dyDescent="0.25">
      <c r="A1" s="262" t="s">
        <v>193</v>
      </c>
    </row>
    <row r="3" spans="1:298" s="35" customFormat="1" ht="90" x14ac:dyDescent="0.2">
      <c r="A3" s="36" t="s">
        <v>194</v>
      </c>
      <c r="B3" s="37" t="s">
        <v>195</v>
      </c>
      <c r="C3" s="38"/>
      <c r="D3" s="11" t="s">
        <v>598</v>
      </c>
      <c r="E3" s="38"/>
      <c r="F3" s="39"/>
      <c r="G3" s="38"/>
      <c r="H3" s="39"/>
      <c r="I3" s="38"/>
      <c r="J3" s="7"/>
      <c r="L3" s="41"/>
      <c r="N3" s="41"/>
      <c r="P3" s="41"/>
      <c r="R3" s="41"/>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c r="KK3" s="34"/>
      <c r="KL3" s="34"/>
    </row>
    <row r="4" spans="1:298" s="4" customFormat="1" ht="18" x14ac:dyDescent="0.2">
      <c r="B4" s="2"/>
      <c r="C4" s="1"/>
      <c r="D4" s="2"/>
      <c r="E4" s="1"/>
      <c r="F4" s="2"/>
      <c r="G4" s="1"/>
      <c r="H4" s="2"/>
      <c r="I4" s="1"/>
      <c r="J4" s="3"/>
      <c r="L4" s="3"/>
      <c r="N4" s="3"/>
      <c r="P4" s="3"/>
      <c r="R4" s="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4" customFormat="1" ht="76" x14ac:dyDescent="0.2">
      <c r="A5" s="1"/>
      <c r="B5" s="2" t="s">
        <v>97</v>
      </c>
      <c r="C5" s="1"/>
      <c r="D5" s="90" t="s">
        <v>98</v>
      </c>
      <c r="E5" s="50"/>
      <c r="F5" s="90" t="s">
        <v>99</v>
      </c>
      <c r="G5" s="50"/>
      <c r="H5" s="90" t="s">
        <v>100</v>
      </c>
      <c r="I5" s="58"/>
      <c r="J5" s="51" t="s">
        <v>101</v>
      </c>
      <c r="K5" s="32"/>
      <c r="L5" s="33" t="s">
        <v>102</v>
      </c>
      <c r="M5" s="32"/>
      <c r="N5" s="33" t="s">
        <v>103</v>
      </c>
      <c r="O5" s="32"/>
      <c r="P5" s="33" t="s">
        <v>104</v>
      </c>
      <c r="Q5" s="32"/>
      <c r="R5" s="33" t="s">
        <v>105</v>
      </c>
      <c r="S5" s="32"/>
    </row>
    <row r="6" spans="1:298" s="4" customFormat="1" ht="18" x14ac:dyDescent="0.2">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61" customFormat="1" ht="115" customHeight="1" x14ac:dyDescent="0.2">
      <c r="A7" s="14"/>
      <c r="B7" s="277" t="s">
        <v>196</v>
      </c>
      <c r="C7" s="8"/>
      <c r="D7" s="9" t="s">
        <v>549</v>
      </c>
      <c r="E7" s="8"/>
      <c r="F7" s="332" t="s">
        <v>605</v>
      </c>
      <c r="G7" s="20"/>
      <c r="H7" s="96" t="s">
        <v>606</v>
      </c>
      <c r="I7" s="20"/>
      <c r="J7" s="395"/>
      <c r="K7" s="21"/>
      <c r="L7" s="41"/>
      <c r="M7" s="21"/>
      <c r="N7" s="41"/>
      <c r="O7" s="21"/>
      <c r="P7" s="41"/>
      <c r="Q7" s="21"/>
      <c r="R7" s="41"/>
      <c r="S7" s="21"/>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18"/>
      <c r="DD7" s="318"/>
      <c r="DE7" s="318"/>
      <c r="DF7" s="318"/>
      <c r="DG7" s="318"/>
      <c r="DH7" s="318"/>
      <c r="DI7" s="318"/>
      <c r="DJ7" s="318"/>
      <c r="DK7" s="318"/>
      <c r="DL7" s="318"/>
      <c r="DM7" s="318"/>
      <c r="DN7" s="318"/>
      <c r="DO7" s="318"/>
      <c r="DP7" s="318"/>
      <c r="DQ7" s="318"/>
      <c r="DR7" s="318"/>
      <c r="DS7" s="318"/>
      <c r="DT7" s="318"/>
      <c r="DU7" s="318"/>
      <c r="DV7" s="318"/>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c r="FF7" s="318"/>
      <c r="FG7" s="318"/>
      <c r="FH7" s="318"/>
      <c r="FI7" s="318"/>
      <c r="FJ7" s="318"/>
      <c r="FK7" s="318"/>
      <c r="FL7" s="318"/>
      <c r="FM7" s="318"/>
      <c r="FN7" s="318"/>
      <c r="FO7" s="318"/>
      <c r="FP7" s="318"/>
      <c r="FQ7" s="318"/>
      <c r="FR7" s="318"/>
      <c r="FS7" s="318"/>
      <c r="FT7" s="318"/>
      <c r="FU7" s="318"/>
      <c r="FV7" s="318"/>
      <c r="FW7" s="318"/>
      <c r="FX7" s="318"/>
      <c r="FY7" s="318"/>
      <c r="FZ7" s="318"/>
      <c r="GA7" s="318"/>
      <c r="GB7" s="318"/>
      <c r="GC7" s="318"/>
      <c r="GD7" s="318"/>
      <c r="GE7" s="318"/>
      <c r="GF7" s="318"/>
      <c r="GG7" s="318"/>
      <c r="GH7" s="318"/>
      <c r="GI7" s="318"/>
      <c r="GJ7" s="318"/>
      <c r="GK7" s="318"/>
      <c r="GL7" s="318"/>
      <c r="GM7" s="318"/>
      <c r="GN7" s="318"/>
      <c r="GO7" s="318"/>
      <c r="GP7" s="318"/>
      <c r="GQ7" s="318"/>
      <c r="GR7" s="318"/>
      <c r="GS7" s="318"/>
      <c r="GT7" s="318"/>
      <c r="GU7" s="318"/>
      <c r="GV7" s="318"/>
      <c r="GW7" s="318"/>
      <c r="GX7" s="318"/>
      <c r="GY7" s="318"/>
      <c r="GZ7" s="318"/>
      <c r="HA7" s="318"/>
      <c r="HB7" s="318"/>
      <c r="HC7" s="318"/>
      <c r="HD7" s="318"/>
      <c r="HE7" s="318"/>
      <c r="HF7" s="318"/>
      <c r="HG7" s="318"/>
      <c r="HH7" s="318"/>
      <c r="HI7" s="318"/>
      <c r="HJ7" s="318"/>
      <c r="HK7" s="318"/>
      <c r="HL7" s="318"/>
      <c r="HM7" s="318"/>
      <c r="HN7" s="318"/>
      <c r="HO7" s="318"/>
      <c r="HP7" s="318"/>
      <c r="HQ7" s="318"/>
      <c r="HR7" s="318"/>
      <c r="HS7" s="318"/>
      <c r="HT7" s="318"/>
      <c r="HU7" s="318"/>
      <c r="HV7" s="318"/>
      <c r="HW7" s="318"/>
      <c r="HX7" s="318"/>
      <c r="HY7" s="318"/>
      <c r="HZ7" s="318"/>
      <c r="IA7" s="318"/>
      <c r="IB7" s="318"/>
      <c r="IC7" s="318"/>
      <c r="ID7" s="318"/>
      <c r="IE7" s="318"/>
      <c r="IF7" s="318"/>
      <c r="IG7" s="318"/>
      <c r="IH7" s="318"/>
      <c r="II7" s="318"/>
      <c r="IJ7" s="318"/>
      <c r="IK7" s="318"/>
      <c r="IL7" s="318"/>
      <c r="IM7" s="318"/>
      <c r="IN7" s="318"/>
      <c r="IO7" s="318"/>
      <c r="IP7" s="318"/>
      <c r="IQ7" s="318"/>
      <c r="IR7" s="318"/>
      <c r="IS7" s="318"/>
      <c r="IT7" s="318"/>
      <c r="IU7" s="318"/>
      <c r="IV7" s="318"/>
      <c r="IW7" s="318"/>
      <c r="IX7" s="318"/>
      <c r="IY7" s="318"/>
      <c r="IZ7" s="318"/>
      <c r="JA7" s="318"/>
      <c r="JB7" s="318"/>
      <c r="JC7" s="318"/>
      <c r="JD7" s="318"/>
      <c r="JE7" s="318"/>
      <c r="JF7" s="318"/>
      <c r="JG7" s="318"/>
      <c r="JH7" s="318"/>
      <c r="JI7" s="318"/>
      <c r="JJ7" s="318"/>
      <c r="JK7" s="318"/>
      <c r="JL7" s="318"/>
      <c r="JM7" s="318"/>
      <c r="JN7" s="318"/>
      <c r="JO7" s="318"/>
      <c r="JP7" s="318"/>
      <c r="JQ7" s="318"/>
      <c r="JR7" s="318"/>
      <c r="JS7" s="318"/>
      <c r="JT7" s="318"/>
      <c r="JU7" s="318"/>
      <c r="JV7" s="318"/>
      <c r="JW7" s="318"/>
      <c r="JX7" s="318"/>
      <c r="JY7" s="318"/>
      <c r="JZ7" s="318"/>
      <c r="KA7" s="318"/>
      <c r="KB7" s="318"/>
      <c r="KC7" s="318"/>
      <c r="KD7" s="318"/>
      <c r="KE7" s="318"/>
      <c r="KF7" s="318"/>
      <c r="KG7" s="318"/>
      <c r="KH7" s="318"/>
      <c r="KI7" s="318"/>
      <c r="KJ7" s="318"/>
      <c r="KK7" s="318"/>
      <c r="KL7" s="318"/>
    </row>
    <row r="8" spans="1:298" s="261" customFormat="1" ht="115" customHeight="1" x14ac:dyDescent="0.2">
      <c r="A8" s="15"/>
      <c r="B8" s="278" t="s">
        <v>197</v>
      </c>
      <c r="C8" s="10"/>
      <c r="D8" s="11" t="s">
        <v>556</v>
      </c>
      <c r="E8" s="10"/>
      <c r="F8" s="332" t="s">
        <v>581</v>
      </c>
      <c r="G8" s="22"/>
      <c r="H8" s="96" t="s">
        <v>850</v>
      </c>
      <c r="I8" s="22"/>
      <c r="J8" s="396"/>
      <c r="K8" s="4"/>
      <c r="L8" s="41"/>
      <c r="M8" s="4"/>
      <c r="N8" s="41"/>
      <c r="O8" s="4"/>
      <c r="P8" s="41"/>
      <c r="Q8" s="4"/>
      <c r="R8" s="41"/>
      <c r="S8" s="4"/>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8"/>
      <c r="CK8" s="318"/>
      <c r="CL8" s="318"/>
      <c r="CM8" s="318"/>
      <c r="CN8" s="318"/>
      <c r="CO8" s="318"/>
      <c r="CP8" s="318"/>
      <c r="CQ8" s="318"/>
      <c r="CR8" s="318"/>
      <c r="CS8" s="318"/>
      <c r="CT8" s="318"/>
      <c r="CU8" s="318"/>
      <c r="CV8" s="318"/>
      <c r="CW8" s="318"/>
      <c r="CX8" s="318"/>
      <c r="CY8" s="318"/>
      <c r="CZ8" s="318"/>
      <c r="DA8" s="318"/>
      <c r="DB8" s="318"/>
      <c r="DC8" s="318"/>
      <c r="DD8" s="318"/>
      <c r="DE8" s="318"/>
      <c r="DF8" s="318"/>
      <c r="DG8" s="318"/>
      <c r="DH8" s="318"/>
      <c r="DI8" s="318"/>
      <c r="DJ8" s="318"/>
      <c r="DK8" s="318"/>
      <c r="DL8" s="318"/>
      <c r="DM8" s="318"/>
      <c r="DN8" s="318"/>
      <c r="DO8" s="318"/>
      <c r="DP8" s="318"/>
      <c r="DQ8" s="318"/>
      <c r="DR8" s="318"/>
      <c r="DS8" s="318"/>
      <c r="DT8" s="318"/>
      <c r="DU8" s="318"/>
      <c r="DV8" s="318"/>
      <c r="DW8" s="318"/>
      <c r="DX8" s="318"/>
      <c r="DY8" s="318"/>
      <c r="DZ8" s="318"/>
      <c r="EA8" s="318"/>
      <c r="EB8" s="318"/>
      <c r="EC8" s="318"/>
      <c r="ED8" s="318"/>
      <c r="EE8" s="318"/>
      <c r="EF8" s="318"/>
      <c r="EG8" s="318"/>
      <c r="EH8" s="318"/>
      <c r="EI8" s="318"/>
      <c r="EJ8" s="318"/>
      <c r="EK8" s="318"/>
      <c r="EL8" s="318"/>
      <c r="EM8" s="318"/>
      <c r="EN8" s="318"/>
      <c r="EO8" s="318"/>
      <c r="EP8" s="318"/>
      <c r="EQ8" s="318"/>
      <c r="ER8" s="318"/>
      <c r="ES8" s="318"/>
      <c r="ET8" s="318"/>
      <c r="EU8" s="318"/>
      <c r="EV8" s="318"/>
      <c r="EW8" s="318"/>
      <c r="EX8" s="318"/>
      <c r="EY8" s="318"/>
      <c r="EZ8" s="318"/>
      <c r="FA8" s="318"/>
      <c r="FB8" s="318"/>
      <c r="FC8" s="318"/>
      <c r="FD8" s="318"/>
      <c r="FE8" s="318"/>
      <c r="FF8" s="318"/>
      <c r="FG8" s="318"/>
      <c r="FH8" s="318"/>
      <c r="FI8" s="318"/>
      <c r="FJ8" s="318"/>
      <c r="FK8" s="318"/>
      <c r="FL8" s="318"/>
      <c r="FM8" s="318"/>
      <c r="FN8" s="318"/>
      <c r="FO8" s="318"/>
      <c r="FP8" s="318"/>
      <c r="FQ8" s="318"/>
      <c r="FR8" s="318"/>
      <c r="FS8" s="318"/>
      <c r="FT8" s="318"/>
      <c r="FU8" s="318"/>
      <c r="FV8" s="318"/>
      <c r="FW8" s="318"/>
      <c r="FX8" s="318"/>
      <c r="FY8" s="318"/>
      <c r="FZ8" s="318"/>
      <c r="GA8" s="318"/>
      <c r="GB8" s="318"/>
      <c r="GC8" s="318"/>
      <c r="GD8" s="318"/>
      <c r="GE8" s="318"/>
      <c r="GF8" s="318"/>
      <c r="GG8" s="318"/>
      <c r="GH8" s="318"/>
      <c r="GI8" s="318"/>
      <c r="GJ8" s="318"/>
      <c r="GK8" s="318"/>
      <c r="GL8" s="318"/>
      <c r="GM8" s="318"/>
      <c r="GN8" s="318"/>
      <c r="GO8" s="318"/>
      <c r="GP8" s="318"/>
      <c r="GQ8" s="318"/>
      <c r="GR8" s="318"/>
      <c r="GS8" s="318"/>
      <c r="GT8" s="318"/>
      <c r="GU8" s="318"/>
      <c r="GV8" s="318"/>
      <c r="GW8" s="318"/>
      <c r="GX8" s="318"/>
      <c r="GY8" s="318"/>
      <c r="GZ8" s="318"/>
      <c r="HA8" s="318"/>
      <c r="HB8" s="318"/>
      <c r="HC8" s="318"/>
      <c r="HD8" s="318"/>
      <c r="HE8" s="318"/>
      <c r="HF8" s="318"/>
      <c r="HG8" s="318"/>
      <c r="HH8" s="318"/>
      <c r="HI8" s="318"/>
      <c r="HJ8" s="318"/>
      <c r="HK8" s="318"/>
      <c r="HL8" s="318"/>
      <c r="HM8" s="318"/>
      <c r="HN8" s="318"/>
      <c r="HO8" s="318"/>
      <c r="HP8" s="318"/>
      <c r="HQ8" s="318"/>
      <c r="HR8" s="318"/>
      <c r="HS8" s="318"/>
      <c r="HT8" s="318"/>
      <c r="HU8" s="318"/>
      <c r="HV8" s="318"/>
      <c r="HW8" s="318"/>
      <c r="HX8" s="318"/>
      <c r="HY8" s="318"/>
      <c r="HZ8" s="318"/>
      <c r="IA8" s="318"/>
      <c r="IB8" s="318"/>
      <c r="IC8" s="318"/>
      <c r="ID8" s="318"/>
      <c r="IE8" s="318"/>
      <c r="IF8" s="318"/>
      <c r="IG8" s="318"/>
      <c r="IH8" s="318"/>
      <c r="II8" s="318"/>
      <c r="IJ8" s="318"/>
      <c r="IK8" s="318"/>
      <c r="IL8" s="318"/>
      <c r="IM8" s="318"/>
      <c r="IN8" s="318"/>
      <c r="IO8" s="318"/>
      <c r="IP8" s="318"/>
      <c r="IQ8" s="318"/>
      <c r="IR8" s="318"/>
      <c r="IS8" s="318"/>
      <c r="IT8" s="318"/>
      <c r="IU8" s="318"/>
      <c r="IV8" s="318"/>
      <c r="IW8" s="318"/>
      <c r="IX8" s="318"/>
      <c r="IY8" s="318"/>
      <c r="IZ8" s="318"/>
      <c r="JA8" s="318"/>
      <c r="JB8" s="318"/>
      <c r="JC8" s="318"/>
      <c r="JD8" s="318"/>
      <c r="JE8" s="318"/>
      <c r="JF8" s="318"/>
      <c r="JG8" s="318"/>
      <c r="JH8" s="318"/>
      <c r="JI8" s="318"/>
      <c r="JJ8" s="318"/>
      <c r="JK8" s="318"/>
      <c r="JL8" s="318"/>
      <c r="JM8" s="318"/>
      <c r="JN8" s="318"/>
      <c r="JO8" s="318"/>
      <c r="JP8" s="318"/>
      <c r="JQ8" s="318"/>
      <c r="JR8" s="318"/>
      <c r="JS8" s="318"/>
      <c r="JT8" s="318"/>
      <c r="JU8" s="318"/>
      <c r="JV8" s="318"/>
      <c r="JW8" s="318"/>
      <c r="JX8" s="318"/>
      <c r="JY8" s="318"/>
      <c r="JZ8" s="318"/>
      <c r="KA8" s="318"/>
      <c r="KB8" s="318"/>
      <c r="KC8" s="318"/>
      <c r="KD8" s="318"/>
      <c r="KE8" s="318"/>
      <c r="KF8" s="318"/>
      <c r="KG8" s="318"/>
      <c r="KH8" s="318"/>
      <c r="KI8" s="318"/>
      <c r="KJ8" s="318"/>
      <c r="KK8" s="318"/>
      <c r="KL8" s="318"/>
    </row>
    <row r="9" spans="1:298" s="261" customFormat="1" ht="115" customHeight="1" x14ac:dyDescent="0.2">
      <c r="A9" s="16"/>
      <c r="B9" s="279" t="s">
        <v>198</v>
      </c>
      <c r="C9" s="12"/>
      <c r="D9" s="13" t="s">
        <v>549</v>
      </c>
      <c r="E9" s="12"/>
      <c r="F9" s="96" t="s">
        <v>607</v>
      </c>
      <c r="G9" s="22"/>
      <c r="H9" s="96" t="s">
        <v>842</v>
      </c>
      <c r="I9" s="22"/>
      <c r="J9" s="397"/>
      <c r="K9" s="35"/>
      <c r="L9" s="41"/>
      <c r="M9" s="35"/>
      <c r="N9" s="41"/>
      <c r="O9" s="35"/>
      <c r="P9" s="41"/>
      <c r="Q9" s="35"/>
      <c r="R9" s="41"/>
      <c r="S9" s="35"/>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318"/>
      <c r="DL9" s="318"/>
      <c r="DM9" s="318"/>
      <c r="DN9" s="318"/>
      <c r="DO9" s="318"/>
      <c r="DP9" s="318"/>
      <c r="DQ9" s="318"/>
      <c r="DR9" s="318"/>
      <c r="DS9" s="318"/>
      <c r="DT9" s="318"/>
      <c r="DU9" s="318"/>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318"/>
      <c r="FK9" s="318"/>
      <c r="FL9" s="318"/>
      <c r="FM9" s="318"/>
      <c r="FN9" s="318"/>
      <c r="FO9" s="318"/>
      <c r="FP9" s="318"/>
      <c r="FQ9" s="318"/>
      <c r="FR9" s="318"/>
      <c r="FS9" s="318"/>
      <c r="FT9" s="318"/>
      <c r="FU9" s="318"/>
      <c r="FV9" s="318"/>
      <c r="FW9" s="318"/>
      <c r="FX9" s="318"/>
      <c r="FY9" s="318"/>
      <c r="FZ9" s="318"/>
      <c r="GA9" s="318"/>
      <c r="GB9" s="318"/>
      <c r="GC9" s="318"/>
      <c r="GD9" s="318"/>
      <c r="GE9" s="318"/>
      <c r="GF9" s="318"/>
      <c r="GG9" s="318"/>
      <c r="GH9" s="318"/>
      <c r="GI9" s="318"/>
      <c r="GJ9" s="318"/>
      <c r="GK9" s="318"/>
      <c r="GL9" s="318"/>
      <c r="GM9" s="318"/>
      <c r="GN9" s="318"/>
      <c r="GO9" s="318"/>
      <c r="GP9" s="318"/>
      <c r="GQ9" s="318"/>
      <c r="GR9" s="318"/>
      <c r="GS9" s="318"/>
      <c r="GT9" s="318"/>
      <c r="GU9" s="318"/>
      <c r="GV9" s="318"/>
      <c r="GW9" s="318"/>
      <c r="GX9" s="318"/>
      <c r="GY9" s="318"/>
      <c r="GZ9" s="318"/>
      <c r="HA9" s="318"/>
      <c r="HB9" s="318"/>
      <c r="HC9" s="318"/>
      <c r="HD9" s="318"/>
      <c r="HE9" s="318"/>
      <c r="HF9" s="318"/>
      <c r="HG9" s="318"/>
      <c r="HH9" s="318"/>
      <c r="HI9" s="318"/>
      <c r="HJ9" s="318"/>
      <c r="HK9" s="318"/>
      <c r="HL9" s="318"/>
      <c r="HM9" s="318"/>
      <c r="HN9" s="318"/>
      <c r="HO9" s="318"/>
      <c r="HP9" s="318"/>
      <c r="HQ9" s="318"/>
      <c r="HR9" s="318"/>
      <c r="HS9" s="318"/>
      <c r="HT9" s="318"/>
      <c r="HU9" s="318"/>
      <c r="HV9" s="318"/>
      <c r="HW9" s="318"/>
      <c r="HX9" s="318"/>
      <c r="HY9" s="318"/>
      <c r="HZ9" s="318"/>
      <c r="IA9" s="318"/>
      <c r="IB9" s="318"/>
      <c r="IC9" s="318"/>
      <c r="ID9" s="318"/>
      <c r="IE9" s="318"/>
      <c r="IF9" s="318"/>
      <c r="IG9" s="318"/>
      <c r="IH9" s="318"/>
      <c r="II9" s="318"/>
      <c r="IJ9" s="318"/>
      <c r="IK9" s="318"/>
      <c r="IL9" s="318"/>
      <c r="IM9" s="318"/>
      <c r="IN9" s="318"/>
      <c r="IO9" s="318"/>
      <c r="IP9" s="318"/>
      <c r="IQ9" s="318"/>
      <c r="IR9" s="318"/>
      <c r="IS9" s="318"/>
      <c r="IT9" s="318"/>
      <c r="IU9" s="318"/>
      <c r="IV9" s="318"/>
      <c r="IW9" s="318"/>
      <c r="IX9" s="318"/>
      <c r="IY9" s="318"/>
      <c r="IZ9" s="318"/>
      <c r="JA9" s="318"/>
      <c r="JB9" s="318"/>
      <c r="JC9" s="318"/>
      <c r="JD9" s="318"/>
      <c r="JE9" s="318"/>
      <c r="JF9" s="318"/>
      <c r="JG9" s="318"/>
      <c r="JH9" s="318"/>
      <c r="JI9" s="318"/>
      <c r="JJ9" s="318"/>
      <c r="JK9" s="318"/>
      <c r="JL9" s="318"/>
      <c r="JM9" s="318"/>
      <c r="JN9" s="318"/>
      <c r="JO9" s="318"/>
      <c r="JP9" s="318"/>
      <c r="JQ9" s="318"/>
      <c r="JR9" s="318"/>
      <c r="JS9" s="318"/>
      <c r="JT9" s="318"/>
      <c r="JU9" s="318"/>
      <c r="JV9" s="318"/>
      <c r="JW9" s="318"/>
      <c r="JX9" s="318"/>
      <c r="JY9" s="318"/>
      <c r="JZ9" s="318"/>
      <c r="KA9" s="318"/>
      <c r="KB9" s="318"/>
      <c r="KC9" s="318"/>
      <c r="KD9" s="318"/>
      <c r="KE9" s="318"/>
      <c r="KF9" s="318"/>
      <c r="KG9" s="318"/>
      <c r="KH9" s="318"/>
      <c r="KI9" s="318"/>
      <c r="KJ9" s="318"/>
      <c r="KK9" s="318"/>
      <c r="KL9" s="318"/>
    </row>
  </sheetData>
  <mergeCells count="1">
    <mergeCell ref="J7:J9"/>
  </mergeCells>
  <hyperlinks>
    <hyperlink ref="F7" r:id="rId1" xr:uid="{4C7E73A9-D254-EC4C-8D6F-A3655A67C20D}"/>
    <hyperlink ref="F8" r:id="rId2" xr:uid="{22FF68FB-5F71-F543-B267-6CBEC6475A2F}"/>
  </hyperlinks>
  <pageMargins left="0.7" right="0.7" top="0.75" bottom="0.75" header="0.3" footer="0.3"/>
  <pageSetup paperSize="8" orientation="landscape" horizontalDpi="1200"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BB3B790D4CD34F81FC0BEB718ECEB9" ma:contentTypeVersion="9" ma:contentTypeDescription="Create a new document." ma:contentTypeScope="" ma:versionID="b1797ab2ec846b70d7c792ae64c80a36">
  <xsd:schema xmlns:xsd="http://www.w3.org/2001/XMLSchema" xmlns:xs="http://www.w3.org/2001/XMLSchema" xmlns:p="http://schemas.microsoft.com/office/2006/metadata/properties" xmlns:ns2="d9eb0d81-beec-4074-bc6f-8be11319408c" targetNamespace="http://schemas.microsoft.com/office/2006/metadata/properties" ma:root="true" ma:fieldsID="8c3d53e08a39edf9e2ec06a3bcc52099" ns2:_="">
    <xsd:import namespace="d9eb0d81-beec-4074-bc6f-8be1131940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b0d81-beec-4074-bc6f-8be113194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9F17E-4F5A-450D-B771-D83C95A89723}">
  <ds:schemaRefs>
    <ds:schemaRef ds:uri="http://schemas.microsoft.com/office/2006/metadata/properties"/>
    <ds:schemaRef ds:uri="http://purl.org/dc/elements/1.1/"/>
    <ds:schemaRef ds:uri="http://purl.org/dc/dcmitype/"/>
    <ds:schemaRef ds:uri="http://schemas.microsoft.com/office/2006/documentManagement/types"/>
    <ds:schemaRef ds:uri="d9eb0d81-beec-4074-bc6f-8be11319408c"/>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AED8A921-5D65-4DB9-85A5-89689F32D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b0d81-beec-4074-bc6f-8be113194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BC6C0-7B6D-4886-820A-3A51F212C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30</vt:i4>
      </vt:variant>
      <vt:variant>
        <vt:lpstr>Named Ranges</vt:lpstr>
      </vt:variant>
      <vt:variant>
        <vt:i4>10</vt:i4>
      </vt:variant>
    </vt:vector>
  </HeadingPairs>
  <TitlesOfParts>
    <vt:vector size="40" baseType="lpstr">
      <vt:lpstr>Introduction</vt:lpstr>
      <vt:lpstr>About</vt:lpstr>
      <vt:lpstr>#2.1</vt:lpstr>
      <vt:lpstr>#2.2</vt:lpstr>
      <vt:lpstr>#2.3</vt:lpstr>
      <vt:lpstr>#2.4</vt:lpstr>
      <vt:lpstr>#2.5</vt:lpstr>
      <vt:lpstr>#2.6</vt:lpstr>
      <vt:lpstr>#3.1</vt:lpstr>
      <vt:lpstr>#3.2</vt:lpstr>
      <vt:lpstr>#3.3</vt:lpstr>
      <vt:lpstr>#4.1</vt:lpstr>
      <vt:lpstr>#4.1 - Reporting entities</vt:lpstr>
      <vt:lpstr>#4.1 - Government</vt:lpstr>
      <vt:lpstr>#4.1 - Company</vt:lpstr>
      <vt:lpstr>#4.2</vt:lpstr>
      <vt:lpstr>#4.3</vt:lpstr>
      <vt:lpstr>#4.4</vt:lpstr>
      <vt:lpstr>#4.5</vt:lpstr>
      <vt:lpstr>#4.6</vt:lpstr>
      <vt:lpstr>#4.7</vt:lpstr>
      <vt:lpstr>#4.8</vt:lpstr>
      <vt:lpstr>#4.9</vt:lpstr>
      <vt:lpstr>#5.1</vt:lpstr>
      <vt:lpstr>#5.2</vt:lpstr>
      <vt:lpstr>#5.3</vt:lpstr>
      <vt:lpstr>#6.1</vt:lpstr>
      <vt:lpstr>#6.2</vt:lpstr>
      <vt:lpstr>#6.3</vt:lpstr>
      <vt:lpstr>#6.4</vt:lpstr>
      <vt:lpstr>Companies_list</vt:lpstr>
      <vt:lpstr>dddd</vt:lpstr>
      <vt:lpstr>gogosx</vt:lpstr>
      <vt:lpstr>Government_entities_list</vt:lpstr>
      <vt:lpstr>over</vt:lpstr>
      <vt:lpstr>'#2.4'!Print_Area</vt:lpstr>
      <vt:lpstr>Projectname</vt:lpstr>
      <vt:lpstr>Revenue_stream_list</vt:lpstr>
      <vt:lpstr>Total_reconciled</vt:lpstr>
      <vt:lpstr>Total_revenues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Microsoft Office User</cp:lastModifiedBy>
  <cp:revision/>
  <dcterms:created xsi:type="dcterms:W3CDTF">2020-07-14T03:16:31Z</dcterms:created>
  <dcterms:modified xsi:type="dcterms:W3CDTF">2022-08-15T14:07:29Z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